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1997" sheetId="1" r:id="rId1"/>
    <sheet name="2001" sheetId="2" r:id="rId2"/>
    <sheet name="2009" sheetId="3" r:id="rId3"/>
    <sheet name="2015" sheetId="4" r:id="rId4"/>
    <sheet name="medal winners" sheetId="5" r:id="rId5"/>
    <sheet name="All Pilots by year" sheetId="6" r:id="rId6"/>
    <sheet name="Tasks" sheetId="7" r:id="rId7"/>
  </sheets>
  <definedNames>
    <definedName name="_xlnm._FilterDatabase" localSheetId="5" hidden="1">'All Pilots by year'!$A$1:$L$192</definedName>
    <definedName name="Excel_BuiltIn__FilterDatabase" localSheetId="5">'All Pilots by year'!$A$1:$J$55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T9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Z9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</commentList>
</comments>
</file>

<file path=xl/sharedStrings.xml><?xml version="1.0" encoding="utf-8"?>
<sst xmlns="http://schemas.openxmlformats.org/spreadsheetml/2006/main" count="1391" uniqueCount="426">
  <si>
    <t>1st Hot Air Balloon World Air Games 2001 - Capadokia, Turkey</t>
  </si>
  <si>
    <t>September 12 - 21</t>
  </si>
  <si>
    <t>15.9 am</t>
  </si>
  <si>
    <t>Task 1, 2</t>
  </si>
  <si>
    <t>FIN/JDG</t>
  </si>
  <si>
    <t>Event Director: Les Purfield / GBR</t>
  </si>
  <si>
    <t>59 pilots</t>
  </si>
  <si>
    <t>15.9 pm</t>
  </si>
  <si>
    <t>Task 3</t>
  </si>
  <si>
    <t>PDG</t>
  </si>
  <si>
    <t>7 flights, 15 tasks</t>
  </si>
  <si>
    <t>16.9 am</t>
  </si>
  <si>
    <t>Task 4, 5, 6</t>
  </si>
  <si>
    <t>FIN/MAX(A)/FON</t>
  </si>
  <si>
    <t>29 NAC</t>
  </si>
  <si>
    <t>17.9 am</t>
  </si>
  <si>
    <t>Task 7, 8, 9</t>
  </si>
  <si>
    <t>PDG/GBM/FON</t>
  </si>
  <si>
    <t>18.9 am</t>
  </si>
  <si>
    <t>Task 10, 11, 12, 13</t>
  </si>
  <si>
    <t>FIN/JDG/FON/FON</t>
  </si>
  <si>
    <t xml:space="preserve">Rank </t>
  </si>
  <si>
    <t xml:space="preserve">NAME, First Name </t>
  </si>
  <si>
    <t xml:space="preserve">NAC </t>
  </si>
  <si>
    <t>Total</t>
  </si>
  <si>
    <t>18.9 pm</t>
  </si>
  <si>
    <t>Task 14</t>
  </si>
  <si>
    <t>MIN(T)</t>
  </si>
  <si>
    <t>19.9 am</t>
  </si>
  <si>
    <t>Task 15</t>
  </si>
  <si>
    <t>FIN</t>
  </si>
  <si>
    <t>SCHNEIDER, Uwe</t>
  </si>
  <si>
    <t>GER</t>
  </si>
  <si>
    <t>MUIR, Lindsay   (Ms)</t>
  </si>
  <si>
    <t>GBR</t>
  </si>
  <si>
    <t>BAREFORD, David</t>
  </si>
  <si>
    <t>ENDO, Mamoru</t>
  </si>
  <si>
    <t>JPN</t>
  </si>
  <si>
    <t>SCHERZER, Josef</t>
  </si>
  <si>
    <t>AUT</t>
  </si>
  <si>
    <t>DE BRUIJN, Mathijs</t>
  </si>
  <si>
    <t>NED</t>
  </si>
  <si>
    <t>ranking by nations</t>
  </si>
  <si>
    <t>WILLIAMS, Crispin</t>
  </si>
  <si>
    <t xml:space="preserve">rank </t>
  </si>
  <si>
    <t>NAC</t>
  </si>
  <si>
    <t>average</t>
  </si>
  <si>
    <t>BALKEDAL, Jan</t>
  </si>
  <si>
    <t>SWE</t>
  </si>
  <si>
    <t>GIBBS, Paul</t>
  </si>
  <si>
    <t>AUS</t>
  </si>
  <si>
    <t>FUJITA, Masahiko</t>
  </si>
  <si>
    <t>GONZALES, Anulfo</t>
  </si>
  <si>
    <t>ESP</t>
  </si>
  <si>
    <t>THOMAS, Christof</t>
  </si>
  <si>
    <t>LLADO-COSTA, Carles</t>
  </si>
  <si>
    <t>VEGH, Sandor</t>
  </si>
  <si>
    <t>HUN</t>
  </si>
  <si>
    <t>NEMETH, Zoltan</t>
  </si>
  <si>
    <t>SLO</t>
  </si>
  <si>
    <t>GENZ, Michael</t>
  </si>
  <si>
    <t>LORANG, Jean</t>
  </si>
  <si>
    <t>LUX</t>
  </si>
  <si>
    <t>BLEIKERTZ, Oliver</t>
  </si>
  <si>
    <t>RUS</t>
  </si>
  <si>
    <t>HAGGENEY, Dominik</t>
  </si>
  <si>
    <t>BEL</t>
  </si>
  <si>
    <t>LANZONI, Luciano</t>
  </si>
  <si>
    <t>ITA</t>
  </si>
  <si>
    <t>VORAUER, Wolfgang</t>
  </si>
  <si>
    <t>POL</t>
  </si>
  <si>
    <t>SORN, Slavko</t>
  </si>
  <si>
    <t>LATYPOV, Valery</t>
  </si>
  <si>
    <t>KAZ</t>
  </si>
  <si>
    <t>PRAWICKI, Bogdan</t>
  </si>
  <si>
    <t>SVAGELJ, Ales</t>
  </si>
  <si>
    <t>DEN</t>
  </si>
  <si>
    <t>SAGE, Tom</t>
  </si>
  <si>
    <t>LAT</t>
  </si>
  <si>
    <t>TIMMERS, Jan</t>
  </si>
  <si>
    <t>UKR</t>
  </si>
  <si>
    <t>WEISGERBER, Klaus</t>
  </si>
  <si>
    <t>RSA</t>
  </si>
  <si>
    <t>GRUBBSTROM, John</t>
  </si>
  <si>
    <t>USA</t>
  </si>
  <si>
    <t>FILUS, Witold</t>
  </si>
  <si>
    <t>TUR</t>
  </si>
  <si>
    <t>TARAN, Yury</t>
  </si>
  <si>
    <t>CRO</t>
  </si>
  <si>
    <t>BYELORUSOV, Sergey</t>
  </si>
  <si>
    <t>FRA</t>
  </si>
  <si>
    <t>OZGA, Waldemar</t>
  </si>
  <si>
    <t>LTU</t>
  </si>
  <si>
    <t>ZAGAINOV, Victor</t>
  </si>
  <si>
    <t>KOR</t>
  </si>
  <si>
    <t>KOSTENCELI, Murat</t>
  </si>
  <si>
    <t>GRE</t>
  </si>
  <si>
    <t>IWAI, Shigefumi</t>
  </si>
  <si>
    <t>CZE</t>
  </si>
  <si>
    <t>CZERNIAWSKI, Jerzy</t>
  </si>
  <si>
    <t>GRANHOLM, Kai</t>
  </si>
  <si>
    <t>BOTTI, Roberto</t>
  </si>
  <si>
    <t>JENSEN, Bjarne</t>
  </si>
  <si>
    <t>DUKSTE, Gunars</t>
  </si>
  <si>
    <t>HODGSON, Simon</t>
  </si>
  <si>
    <t>JAKAB, Janos</t>
  </si>
  <si>
    <t>NOGUERA, Ramon</t>
  </si>
  <si>
    <t>KLEIN, Jean</t>
  </si>
  <si>
    <t>PERKOV, Yurij</t>
  </si>
  <si>
    <t>MIKELEVICIUS, Romanas</t>
  </si>
  <si>
    <t>THOMAS, Charles</t>
  </si>
  <si>
    <t>KEREMOGLU, Ismail</t>
  </si>
  <si>
    <t>MIKLOUSIC, Tom Dragan</t>
  </si>
  <si>
    <t>FEYTIT, George</t>
  </si>
  <si>
    <t>LISTRATENKO, Konstantin</t>
  </si>
  <si>
    <t>WESTWORTH, Arthur</t>
  </si>
  <si>
    <t>PETINIS, Vasilis</t>
  </si>
  <si>
    <t>CHUNG, Gum Tack</t>
  </si>
  <si>
    <t>DIRMEIKIS, Arvydas</t>
  </si>
  <si>
    <t>DEMIR, Sertac</t>
  </si>
  <si>
    <t>KOTSAYERIDIS, Miltos</t>
  </si>
  <si>
    <t>RYCHETSKY, Peter</t>
  </si>
  <si>
    <t>2nd Hot Air Balloon World Air Games 2001 - Sevilla, Spain</t>
  </si>
  <si>
    <t>June 22 - July 1</t>
  </si>
  <si>
    <t>24.6 am</t>
  </si>
  <si>
    <t>Task 1, 2, 3</t>
  </si>
  <si>
    <t>FIN/PDG/FON</t>
  </si>
  <si>
    <t>98 pilots</t>
  </si>
  <si>
    <t>25.6 am</t>
  </si>
  <si>
    <t>Task 4, 5, 6, 7</t>
  </si>
  <si>
    <t>6 flights, 18 tasks</t>
  </si>
  <si>
    <t>27.6 am</t>
  </si>
  <si>
    <t>Task 8, 9</t>
  </si>
  <si>
    <t>FIN/HES</t>
  </si>
  <si>
    <t>31 NAC</t>
  </si>
  <si>
    <t>28.6 am</t>
  </si>
  <si>
    <t>Task 10, 11, 12</t>
  </si>
  <si>
    <t>FIN/ELB/FON</t>
  </si>
  <si>
    <t>29.6 am</t>
  </si>
  <si>
    <t>Task 13, 14, 15, 16</t>
  </si>
  <si>
    <t>JDG/PDG/HES/FON</t>
  </si>
  <si>
    <t>30.6 am</t>
  </si>
  <si>
    <t>Task 17, 18</t>
  </si>
  <si>
    <t>FIN/FON</t>
  </si>
  <si>
    <t>LLADO-COSTA, Josep-Maria</t>
  </si>
  <si>
    <t>HEARTSILL, Joe</t>
  </si>
  <si>
    <t>TARNO, Javier</t>
  </si>
  <si>
    <t>PETREHN, John</t>
  </si>
  <si>
    <t>HKG</t>
  </si>
  <si>
    <t>HAUSMANN, Peter</t>
  </si>
  <si>
    <t>LEVIN, David</t>
  </si>
  <si>
    <t>LEBLANC, Michel</t>
  </si>
  <si>
    <t>BONANNO, Paolo</t>
  </si>
  <si>
    <t>NOR</t>
  </si>
  <si>
    <t>MIYATA, Hiroki</t>
  </si>
  <si>
    <t>BRA</t>
  </si>
  <si>
    <t>ARACIL, Ricardo</t>
  </si>
  <si>
    <t>PIEPER, Markus</t>
  </si>
  <si>
    <t>FREYER, Michaela   (Ms)</t>
  </si>
  <si>
    <t>PARRY, Richard</t>
  </si>
  <si>
    <t>MACHNORYLOV, Valerij</t>
  </si>
  <si>
    <t>GOHLER, Sven</t>
  </si>
  <si>
    <t>BROEDERS, Henk</t>
  </si>
  <si>
    <t>JONES, Steve</t>
  </si>
  <si>
    <t>SVK</t>
  </si>
  <si>
    <t>AGUIRRE, Angel</t>
  </si>
  <si>
    <t>SUI</t>
  </si>
  <si>
    <t>SURKUS, Gintaras</t>
  </si>
  <si>
    <t>DANKERL, Peter</t>
  </si>
  <si>
    <t>FUERSTNER, Michael</t>
  </si>
  <si>
    <t>WANDEL, Tore</t>
  </si>
  <si>
    <t>CHN</t>
  </si>
  <si>
    <t>OTAGIRI, Hikaru</t>
  </si>
  <si>
    <t>IND</t>
  </si>
  <si>
    <t>PASSOS, Fabio da Silva</t>
  </si>
  <si>
    <t>VAN HELDEN, Cornelis</t>
  </si>
  <si>
    <t>KLINGBERG, Mikael</t>
  </si>
  <si>
    <t>KALOUSDIAN, Rubens</t>
  </si>
  <si>
    <t>ASANO, Tomoyuki</t>
  </si>
  <si>
    <t>SUCHY, Michael</t>
  </si>
  <si>
    <t>HAIM, Sacha</t>
  </si>
  <si>
    <t>STURZLINGER, Gerald</t>
  </si>
  <si>
    <t>HELEU, Jean-Pierre</t>
  </si>
  <si>
    <t>CLAUSSEN, Uwe</t>
  </si>
  <si>
    <t>FOKKEN, Jan</t>
  </si>
  <si>
    <t>SPINDLER, Ailsa   (Ms)</t>
  </si>
  <si>
    <t>SPELLWARD, Paul</t>
  </si>
  <si>
    <t>ALMER, Johann</t>
  </si>
  <si>
    <t>ARACIL, Jordi</t>
  </si>
  <si>
    <t>ALEMANY, Lourdes   (Ms)</t>
  </si>
  <si>
    <t>KAJIYAMA, Monya</t>
  </si>
  <si>
    <t>MONCH, Torsten</t>
  </si>
  <si>
    <t>GREEN, Marcus</t>
  </si>
  <si>
    <t>ARAI, Shigeshi</t>
  </si>
  <si>
    <t>MEYKNECHT, Robert</t>
  </si>
  <si>
    <t>KLYMENKO, Vladyslav</t>
  </si>
  <si>
    <t>DONNER, Nick</t>
  </si>
  <si>
    <t>MERINSKY, Pavel</t>
  </si>
  <si>
    <t>ASAOKA, Yasuhiko</t>
  </si>
  <si>
    <t>SLABAK, Karol</t>
  </si>
  <si>
    <t>TSUJII, Nobuaki</t>
  </si>
  <si>
    <t>NUSSBAUMER, Eugen</t>
  </si>
  <si>
    <t>ROUX DEVILLAS, Olivier</t>
  </si>
  <si>
    <t>CHARLWOOD, Timothy</t>
  </si>
  <si>
    <t>KOSCIUSKEVICIUS, R.</t>
  </si>
  <si>
    <t>KLOMP, Georges</t>
  </si>
  <si>
    <t>VANDE VELDE, Moniek   (Ms)</t>
  </si>
  <si>
    <t>EKSTEDT, Lars</t>
  </si>
  <si>
    <t>LAVIGNA, William</t>
  </si>
  <si>
    <t>TSCHERNJA, Michael</t>
  </si>
  <si>
    <t>SERCER, Marko</t>
  </si>
  <si>
    <t>KALENDRIS, Gatis</t>
  </si>
  <si>
    <t>HEAVIN, Gary</t>
  </si>
  <si>
    <t>AUTIO, Jyrki</t>
  </si>
  <si>
    <t>VINOGRADOV, Sergey</t>
  </si>
  <si>
    <t>XINSHIENG, Gao</t>
  </si>
  <si>
    <t>JEONG-MOK, Seo</t>
  </si>
  <si>
    <t>LUBBERS, Henk</t>
  </si>
  <si>
    <t>MANUEL, William</t>
  </si>
  <si>
    <t>THOMAS, Jean Claude</t>
  </si>
  <si>
    <t>SINGH, Imochaoba</t>
  </si>
  <si>
    <t>YILDIRIM, Murat</t>
  </si>
  <si>
    <t>TUNE, Julian</t>
  </si>
  <si>
    <t>3rd Hot Air Balloon World Air Games 2009 - Torino (Mondovi), Italy</t>
  </si>
  <si>
    <t>June 6 - 14</t>
  </si>
  <si>
    <t>8.6 am</t>
  </si>
  <si>
    <t>Task 1</t>
  </si>
  <si>
    <t>HNH</t>
  </si>
  <si>
    <t>Event Director: David Levin, USA</t>
  </si>
  <si>
    <t>28 pilots</t>
  </si>
  <si>
    <t>9.6 am</t>
  </si>
  <si>
    <t>Task 2, 3, 4, 5</t>
  </si>
  <si>
    <t>JDG/JDG/JDG/JDG</t>
  </si>
  <si>
    <t>8 flights, 24 tasks</t>
  </si>
  <si>
    <t>10.6 am</t>
  </si>
  <si>
    <t>Task 6, 7, 8, 9, 10</t>
  </si>
  <si>
    <t>FIN/JDG/HWZ/JDG/ELB</t>
  </si>
  <si>
    <t>20 NAC</t>
  </si>
  <si>
    <t>10.6 pm</t>
  </si>
  <si>
    <t>Task 11, 12</t>
  </si>
  <si>
    <t>HWZ/3DT</t>
  </si>
  <si>
    <t>11.6 am</t>
  </si>
  <si>
    <t>MDD/JDG/LRN/JDG</t>
  </si>
  <si>
    <t>11.6 pm</t>
  </si>
  <si>
    <t>HNH/HNH</t>
  </si>
  <si>
    <t>12.6 am</t>
  </si>
  <si>
    <t>Task 19, 20, 21, 22</t>
  </si>
  <si>
    <t>FIN/HWZ/JDG/3DT</t>
  </si>
  <si>
    <t>12.6 pm</t>
  </si>
  <si>
    <t>Task 23, 24</t>
  </si>
  <si>
    <t>FIN/WSD</t>
  </si>
  <si>
    <t>GABRIEL, Neil</t>
  </si>
  <si>
    <t>ZEBERLI, Stefan</t>
  </si>
  <si>
    <t>MEDVEDSKIY, Alexey</t>
  </si>
  <si>
    <t>CHARBONNIER, Igor</t>
  </si>
  <si>
    <t>FUJITA, Yudai</t>
  </si>
  <si>
    <t>KUBICEK, Petr</t>
  </si>
  <si>
    <t>HOLLY, Andrew</t>
  </si>
  <si>
    <t>MUNDT, Philip</t>
  </si>
  <si>
    <t>JASKOLSKI, Adam</t>
  </si>
  <si>
    <t>SIMONER, Andreas</t>
  </si>
  <si>
    <t>MASUMOTO, Yoshihiro</t>
  </si>
  <si>
    <t>VOLODIN, Denys</t>
  </si>
  <si>
    <t>MIKLOUSIC, Igor</t>
  </si>
  <si>
    <t>MESSINES, Francois</t>
  </si>
  <si>
    <t>4th Hot Air Balloon World Air Games 2015 - Dubai, UAE</t>
  </si>
  <si>
    <t>Dec 6 - 12</t>
  </si>
  <si>
    <t>F1</t>
  </si>
  <si>
    <t>06.12. am</t>
  </si>
  <si>
    <t>HWZ, HNH, FON</t>
  </si>
  <si>
    <r>
      <rPr>
        <b/>
        <sz val="10"/>
        <rFont val="Arial"/>
        <family val="2"/>
      </rPr>
      <t>nations ranking:</t>
    </r>
    <r>
      <rPr>
        <sz val="10"/>
        <rFont val="Arial"/>
        <family val="2"/>
      </rPr>
      <t xml:space="preserve"> (open hidden columns)</t>
    </r>
  </si>
  <si>
    <t>F2</t>
  </si>
  <si>
    <t>09.12. pm</t>
  </si>
  <si>
    <t>Task 4, 5</t>
  </si>
  <si>
    <t>RTA, HWZ</t>
  </si>
  <si>
    <t>copy list of all NAC from results list</t>
  </si>
  <si>
    <t>Event Director: Claude Weber, LUX</t>
  </si>
  <si>
    <t>pilots</t>
  </si>
  <si>
    <t>F3</t>
  </si>
  <si>
    <t>10.12. am</t>
  </si>
  <si>
    <t>Task 6, 7, 8</t>
  </si>
  <si>
    <t>FIN, WSD, FON</t>
  </si>
  <si>
    <t>sort by name</t>
  </si>
  <si>
    <t>tasks</t>
  </si>
  <si>
    <t>F4</t>
  </si>
  <si>
    <t>11.12. am</t>
  </si>
  <si>
    <t>Task 9</t>
  </si>
  <si>
    <t>apply formulas from last championship in columns N and O</t>
  </si>
  <si>
    <t>flights</t>
  </si>
  <si>
    <t>(formula in N: new NAC = 1, existing NAC = 0)</t>
  </si>
  <si>
    <t>NACs</t>
  </si>
  <si>
    <t>(formula in O: if 1 reprint NAC, if 0 leave 0)</t>
  </si>
  <si>
    <t>make checksum in N for no. of NAC</t>
  </si>
  <si>
    <t xml:space="preserve">NAC rank </t>
  </si>
  <si>
    <t>comp.</t>
  </si>
  <si>
    <t>points</t>
  </si>
  <si>
    <t>STRASMANN, David</t>
  </si>
  <si>
    <t>VLEGELS, Steven</t>
  </si>
  <si>
    <t>SVIDERSKIS, Vytautas</t>
  </si>
  <si>
    <t>VITRY, Martin</t>
  </si>
  <si>
    <t>DE COCK, Philippe</t>
  </si>
  <si>
    <t>SEIGEOT, Clément</t>
  </si>
  <si>
    <t>LIMA, Lupercio</t>
  </si>
  <si>
    <t>SCAIFE, Matthew</t>
  </si>
  <si>
    <t>UAE</t>
  </si>
  <si>
    <t>CAN</t>
  </si>
  <si>
    <t>SILVESTRE, Luis</t>
  </si>
  <si>
    <t>LINEK, David</t>
  </si>
  <si>
    <t>MEX</t>
  </si>
  <si>
    <t>PETREHN, Johnny</t>
  </si>
  <si>
    <t>HOWARD, Mike</t>
  </si>
  <si>
    <t>LATYPOV, Sergey</t>
  </si>
  <si>
    <t>HOCHREUTENER, David</t>
  </si>
  <si>
    <t>WEBER, Colin</t>
  </si>
  <si>
    <t>MENYAYLO, Ivan</t>
  </si>
  <si>
    <t>PASSOS, Fabio</t>
  </si>
  <si>
    <t>checksum</t>
  </si>
  <si>
    <t>KAVANAGH, Sean</t>
  </si>
  <si>
    <t>DA SILVA, Marcos</t>
  </si>
  <si>
    <t>SUE, Tetsuhiro</t>
  </si>
  <si>
    <t>ODOUARD, Jean-Philippe</t>
  </si>
  <si>
    <t>KOSTIUSKEVICIUS, Rimas</t>
  </si>
  <si>
    <t>ARAGON, Odin</t>
  </si>
  <si>
    <t>KOSTIUSKEVICIUS, Rokas</t>
  </si>
  <si>
    <t>HEARTSILL, Rhett</t>
  </si>
  <si>
    <t>BETZEN, Nico</t>
  </si>
  <si>
    <t>DENISENKO, Artem</t>
  </si>
  <si>
    <t>CLIVER, Harold</t>
  </si>
  <si>
    <t>BLASER, Marc</t>
  </si>
  <si>
    <t>BOURBIER, Michel</t>
  </si>
  <si>
    <t>MUIR, Lindsay</t>
  </si>
  <si>
    <t>KILSBY, Glyn</t>
  </si>
  <si>
    <t>BALKEDAL, Janne</t>
  </si>
  <si>
    <t>SORN, Avi Slavko</t>
  </si>
  <si>
    <t>ADAMS, Jason</t>
  </si>
  <si>
    <t>KODAMA, Yoshimi</t>
  </si>
  <si>
    <t>BAIRD, Andrew</t>
  </si>
  <si>
    <t>ZVADA, Joseph</t>
  </si>
  <si>
    <t>BREZAN, Juraj</t>
  </si>
  <si>
    <t>PETREHN, Paul</t>
  </si>
  <si>
    <t>MUNDT, Christoffer</t>
  </si>
  <si>
    <t>LEGENDRE, Patrick</t>
  </si>
  <si>
    <t>DULTSEV, Alexander</t>
  </si>
  <si>
    <t>VEVERE, Kristine</t>
  </si>
  <si>
    <t>SIEBEL, Thomas</t>
  </si>
  <si>
    <t>LIU, Xiang</t>
  </si>
  <si>
    <t>GOLD</t>
  </si>
  <si>
    <t>SILVER</t>
  </si>
  <si>
    <t>BRONZE</t>
  </si>
  <si>
    <t>GOHLER Sven</t>
  </si>
  <si>
    <t>SCHNEIDER Uwe</t>
  </si>
  <si>
    <t>HEARTSILL Joe</t>
  </si>
  <si>
    <t>Points</t>
  </si>
  <si>
    <t>Rank</t>
  </si>
  <si>
    <t>3 2 1</t>
  </si>
  <si>
    <t>Medals</t>
  </si>
  <si>
    <t>MEDALS</t>
  </si>
  <si>
    <t>AX WORLD AIR GAMES</t>
  </si>
  <si>
    <t>Medal</t>
  </si>
  <si>
    <t>Avg rank</t>
  </si>
  <si>
    <t>no. of events</t>
  </si>
  <si>
    <t>1997 TUR</t>
  </si>
  <si>
    <t>2001  ESP</t>
  </si>
  <si>
    <t>2009  ITA</t>
  </si>
  <si>
    <t>2015  UAE</t>
  </si>
  <si>
    <t>Top 5</t>
  </si>
  <si>
    <t>Top 10</t>
  </si>
  <si>
    <t>Pilots</t>
  </si>
  <si>
    <t>NAC's</t>
  </si>
  <si>
    <t>15.1</t>
  </si>
  <si>
    <t>PILOT DECLARED GOAL (PDG)</t>
  </si>
  <si>
    <t>15.2</t>
  </si>
  <si>
    <t>JDG</t>
  </si>
  <si>
    <t>JUDGE DECLARED GOAL (JDG)</t>
  </si>
  <si>
    <t>15.3</t>
  </si>
  <si>
    <t>HWZ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</si>
  <si>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</si>
  <si>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</si>
  <si>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</si>
  <si>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</si>
  <si>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</si>
  <si>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</si>
  <si>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</si>
  <si>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</si>
  <si>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</si>
  <si>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WSD</t>
  </si>
  <si>
    <t>WATERSHIP DOWN (WSD)</t>
  </si>
  <si>
    <t>15.8</t>
  </si>
  <si>
    <t>GBM</t>
  </si>
  <si>
    <t>GORDON BENNETT MEMORIAL (GBM)</t>
  </si>
  <si>
    <t>15.9</t>
  </si>
  <si>
    <t>CRT</t>
  </si>
  <si>
    <t>CALCULATED RATE OF APPROACH TASK (CRT)</t>
  </si>
  <si>
    <t>15.10</t>
  </si>
  <si>
    <t>RTA</t>
  </si>
  <si>
    <t>RACE TO AN AREA (RTA)</t>
  </si>
  <si>
    <t>15.11</t>
  </si>
  <si>
    <t>ELB</t>
  </si>
  <si>
    <t>ELBOW (ELB)</t>
  </si>
  <si>
    <t>15.12</t>
  </si>
  <si>
    <t>LRN</t>
  </si>
  <si>
    <t>LAND RUN (LRN)</t>
  </si>
  <si>
    <t>15.13</t>
  </si>
  <si>
    <t>MDT</t>
  </si>
  <si>
    <t>MINIMUM DISTANCE (MDT)</t>
  </si>
  <si>
    <t>15.14</t>
  </si>
  <si>
    <t>SFL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</si>
  <si>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</si>
  <si>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</si>
  <si>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</si>
  <si>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</si>
  <si>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</si>
  <si>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</si>
  <si>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</si>
  <si>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</si>
  <si>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XID</t>
  </si>
  <si>
    <t>MAXIMUM DISTANCE (XID)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</si>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</sst>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0"/>
    <numFmt numFmtId="168" formatCode="DD/MMM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4" fontId="0" fillId="9" borderId="0" xfId="0" applyFill="1" applyAlignment="1">
      <alignment horizontal="center"/>
    </xf>
    <xf numFmtId="164" fontId="0" fillId="9" borderId="0" xfId="0" applyFont="1" applyFill="1" applyAlignment="1">
      <alignment/>
    </xf>
    <xf numFmtId="164" fontId="0" fillId="10" borderId="0" xfId="0" applyFill="1" applyAlignment="1">
      <alignment horizontal="center"/>
    </xf>
    <xf numFmtId="164" fontId="0" fillId="10" borderId="0" xfId="0" applyFont="1" applyFill="1" applyAlignment="1">
      <alignment/>
    </xf>
    <xf numFmtId="164" fontId="0" fillId="11" borderId="0" xfId="0" applyFill="1" applyAlignment="1">
      <alignment horizontal="center"/>
    </xf>
    <xf numFmtId="164" fontId="0" fillId="11" borderId="0" xfId="0" applyFont="1" applyFill="1" applyAlignment="1">
      <alignment/>
    </xf>
    <xf numFmtId="166" fontId="0" fillId="0" borderId="0" xfId="0" applyNumberFormat="1" applyAlignment="1">
      <alignment/>
    </xf>
    <xf numFmtId="164" fontId="0" fillId="9" borderId="0" xfId="0" applyFont="1" applyFill="1" applyAlignment="1">
      <alignment wrapText="1"/>
    </xf>
    <xf numFmtId="164" fontId="0" fillId="9" borderId="0" xfId="0" applyFont="1" applyFill="1" applyAlignment="1">
      <alignment horizontal="center" wrapText="1"/>
    </xf>
    <xf numFmtId="164" fontId="0" fillId="10" borderId="0" xfId="0" applyFont="1" applyFill="1" applyBorder="1" applyAlignment="1">
      <alignment/>
    </xf>
    <xf numFmtId="164" fontId="0" fillId="10" borderId="0" xfId="0" applyFont="1" applyFill="1" applyAlignment="1">
      <alignment horizontal="center" wrapText="1"/>
    </xf>
    <xf numFmtId="164" fontId="0" fillId="11" borderId="0" xfId="0" applyFont="1" applyFill="1" applyAlignment="1">
      <alignment wrapText="1"/>
    </xf>
    <xf numFmtId="164" fontId="0" fillId="11" borderId="0" xfId="0" applyFont="1" applyFill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Fill="1" applyAlignment="1">
      <alignment wrapText="1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0" fillId="10" borderId="0" xfId="0" applyFont="1" applyFill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4" fontId="0" fillId="0" borderId="2" xfId="0" applyBorder="1" applyAlignment="1">
      <alignment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12" fillId="0" borderId="3" xfId="0" applyFont="1" applyBorder="1" applyAlignment="1">
      <alignment/>
    </xf>
    <xf numFmtId="164" fontId="0" fillId="12" borderId="3" xfId="0" applyFont="1" applyFill="1" applyBorder="1" applyAlignment="1">
      <alignment/>
    </xf>
    <xf numFmtId="164" fontId="0" fillId="10" borderId="3" xfId="0" applyFont="1" applyFill="1" applyBorder="1" applyAlignment="1">
      <alignment/>
    </xf>
    <xf numFmtId="164" fontId="0" fillId="11" borderId="3" xfId="0" applyFont="1" applyFill="1" applyBorder="1" applyAlignment="1">
      <alignment/>
    </xf>
    <xf numFmtId="164" fontId="12" fillId="0" borderId="3" xfId="0" applyFont="1" applyBorder="1" applyAlignment="1">
      <alignment horizontal="center"/>
    </xf>
    <xf numFmtId="164" fontId="0" fillId="12" borderId="2" xfId="0" applyFont="1" applyFill="1" applyBorder="1" applyAlignment="1">
      <alignment/>
    </xf>
    <xf numFmtId="164" fontId="0" fillId="10" borderId="2" xfId="0" applyFont="1" applyFill="1" applyBorder="1" applyAlignment="1">
      <alignment/>
    </xf>
    <xf numFmtId="164" fontId="0" fillId="11" borderId="2" xfId="0" applyFont="1" applyFill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4" fontId="0" fillId="0" borderId="3" xfId="0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7" fontId="13" fillId="0" borderId="0" xfId="0" applyNumberFormat="1" applyFont="1" applyAlignment="1">
      <alignment horizontal="center"/>
    </xf>
    <xf numFmtId="164" fontId="12" fillId="0" borderId="0" xfId="0" applyFont="1" applyAlignment="1">
      <alignment horizontal="left" vertical="top" wrapText="1"/>
    </xf>
    <xf numFmtId="164" fontId="15" fillId="0" borderId="0" xfId="0" applyFont="1" applyAlignment="1">
      <alignment horizontal="center" vertical="top"/>
    </xf>
    <xf numFmtId="168" fontId="12" fillId="0" borderId="0" xfId="0" applyNumberFormat="1" applyFont="1" applyAlignment="1">
      <alignment horizontal="center" vertical="top" wrapText="1"/>
    </xf>
    <xf numFmtId="164" fontId="12" fillId="0" borderId="0" xfId="0" applyFont="1" applyAlignment="1">
      <alignment horizontal="center" vertical="top" wrapText="1"/>
    </xf>
    <xf numFmtId="167" fontId="15" fillId="0" borderId="0" xfId="0" applyNumberFormat="1" applyFont="1" applyAlignment="1">
      <alignment horizontal="left" vertical="top" wrapText="1"/>
    </xf>
    <xf numFmtId="164" fontId="15" fillId="0" borderId="0" xfId="0" applyFont="1" applyAlignment="1">
      <alignment horizontal="center" vertical="top" wrapText="1"/>
    </xf>
    <xf numFmtId="168" fontId="15" fillId="0" borderId="0" xfId="0" applyNumberFormat="1" applyFont="1" applyAlignment="1">
      <alignment horizontal="center" vertical="top" wrapText="1"/>
    </xf>
    <xf numFmtId="164" fontId="12" fillId="0" borderId="0" xfId="0" applyFont="1" applyAlignment="1">
      <alignment horizontal="center" vertical="top"/>
    </xf>
    <xf numFmtId="164" fontId="15" fillId="0" borderId="0" xfId="0" applyFont="1" applyAlignment="1">
      <alignment/>
    </xf>
    <xf numFmtId="164" fontId="12" fillId="0" borderId="0" xfId="0" applyFont="1" applyFill="1" applyAlignment="1">
      <alignment horizontal="right"/>
    </xf>
    <xf numFmtId="167" fontId="15" fillId="0" borderId="0" xfId="0" applyNumberFormat="1" applyFont="1" applyAlignment="1">
      <alignment horizontal="center" vertical="top"/>
    </xf>
    <xf numFmtId="164" fontId="12" fillId="0" borderId="0" xfId="0" applyFont="1" applyBorder="1" applyAlignment="1">
      <alignment horizontal="right"/>
    </xf>
    <xf numFmtId="167" fontId="0" fillId="0" borderId="0" xfId="0" applyNumberFormat="1" applyFont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10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D6" sqref="D6"/>
    </sheetView>
  </sheetViews>
  <sheetFormatPr defaultColWidth="8.00390625" defaultRowHeight="12.75"/>
  <cols>
    <col min="1" max="1" width="5.8515625" style="1" customWidth="1"/>
    <col min="2" max="2" width="27.7109375" style="0" customWidth="1"/>
    <col min="3" max="3" width="9.140625" style="1" customWidth="1"/>
    <col min="4" max="4" width="9.140625" style="2" customWidth="1"/>
    <col min="5" max="6" width="9.140625" style="0" customWidth="1"/>
    <col min="7" max="7" width="17.00390625" style="0" customWidth="1"/>
    <col min="8" max="16384" width="9.140625" style="0" customWidth="1"/>
  </cols>
  <sheetData>
    <row r="1" spans="1:4" s="4" customFormat="1" ht="21" customHeight="1">
      <c r="A1" s="3" t="s">
        <v>0</v>
      </c>
      <c r="C1" s="5"/>
      <c r="D1" s="6"/>
    </row>
    <row r="2" spans="1:8" s="4" customFormat="1" ht="12.75" customHeight="1">
      <c r="A2" s="3" t="s">
        <v>1</v>
      </c>
      <c r="C2" s="5"/>
      <c r="D2" s="6"/>
      <c r="F2" s="7" t="s">
        <v>2</v>
      </c>
      <c r="G2" s="7" t="s">
        <v>3</v>
      </c>
      <c r="H2" s="8" t="s">
        <v>4</v>
      </c>
    </row>
    <row r="3" spans="1:8" ht="12.75">
      <c r="A3" s="9" t="s">
        <v>5</v>
      </c>
      <c r="B3" s="7"/>
      <c r="C3" s="8" t="s">
        <v>6</v>
      </c>
      <c r="F3" s="7" t="s">
        <v>7</v>
      </c>
      <c r="G3" s="7" t="s">
        <v>8</v>
      </c>
      <c r="H3" s="8" t="s">
        <v>9</v>
      </c>
    </row>
    <row r="4" spans="2:8" ht="12.75">
      <c r="B4" s="7"/>
      <c r="C4" s="8" t="s">
        <v>10</v>
      </c>
      <c r="F4" s="7" t="s">
        <v>11</v>
      </c>
      <c r="G4" s="7" t="s">
        <v>12</v>
      </c>
      <c r="H4" s="7" t="s">
        <v>13</v>
      </c>
    </row>
    <row r="5" spans="1:8" ht="12.75">
      <c r="A5" s="9"/>
      <c r="C5" s="1" t="s">
        <v>14</v>
      </c>
      <c r="F5" s="7" t="s">
        <v>15</v>
      </c>
      <c r="G5" s="7" t="s">
        <v>16</v>
      </c>
      <c r="H5" s="8" t="s">
        <v>17</v>
      </c>
    </row>
    <row r="6" spans="1:8" ht="12.75">
      <c r="A6" s="9"/>
      <c r="F6" s="7" t="s">
        <v>18</v>
      </c>
      <c r="G6" s="7" t="s">
        <v>19</v>
      </c>
      <c r="H6" s="8" t="s">
        <v>20</v>
      </c>
    </row>
    <row r="7" spans="1:8" ht="12.75">
      <c r="A7" s="3" t="s">
        <v>21</v>
      </c>
      <c r="B7" s="4" t="s">
        <v>22</v>
      </c>
      <c r="C7" s="5" t="s">
        <v>23</v>
      </c>
      <c r="D7" s="6" t="s">
        <v>24</v>
      </c>
      <c r="F7" s="7" t="s">
        <v>25</v>
      </c>
      <c r="G7" s="7" t="s">
        <v>26</v>
      </c>
      <c r="H7" s="8" t="s">
        <v>27</v>
      </c>
    </row>
    <row r="8" spans="6:8" ht="12.75">
      <c r="F8" s="7" t="s">
        <v>28</v>
      </c>
      <c r="G8" s="7" t="s">
        <v>29</v>
      </c>
      <c r="H8" s="8" t="s">
        <v>30</v>
      </c>
    </row>
    <row r="9" spans="1:6" ht="12.75">
      <c r="A9" s="10">
        <v>1</v>
      </c>
      <c r="B9" s="11" t="s">
        <v>31</v>
      </c>
      <c r="C9" s="10" t="s">
        <v>32</v>
      </c>
      <c r="D9" s="2">
        <v>13151</v>
      </c>
      <c r="E9" s="1"/>
      <c r="F9" s="2"/>
    </row>
    <row r="10" spans="1:6" ht="12.75">
      <c r="A10" s="12">
        <v>2</v>
      </c>
      <c r="B10" s="13" t="s">
        <v>33</v>
      </c>
      <c r="C10" s="12" t="s">
        <v>34</v>
      </c>
      <c r="D10" s="2">
        <v>12879</v>
      </c>
      <c r="E10" s="1"/>
      <c r="F10" s="2"/>
    </row>
    <row r="11" spans="1:6" ht="12.75">
      <c r="A11" s="14">
        <v>3</v>
      </c>
      <c r="B11" s="15" t="s">
        <v>35</v>
      </c>
      <c r="C11" s="14" t="s">
        <v>34</v>
      </c>
      <c r="D11" s="2">
        <v>12620</v>
      </c>
      <c r="E11" s="1"/>
      <c r="F11" s="2"/>
    </row>
    <row r="12" spans="1:6" ht="12.75">
      <c r="A12" s="1">
        <v>4</v>
      </c>
      <c r="B12" t="s">
        <v>36</v>
      </c>
      <c r="C12" s="1" t="s">
        <v>37</v>
      </c>
      <c r="D12" s="2">
        <v>12535</v>
      </c>
      <c r="E12" s="1"/>
      <c r="F12" s="2"/>
    </row>
    <row r="13" spans="1:8" ht="12.75">
      <c r="A13" s="1">
        <v>5</v>
      </c>
      <c r="B13" t="s">
        <v>38</v>
      </c>
      <c r="C13" s="1" t="s">
        <v>39</v>
      </c>
      <c r="D13" s="2">
        <v>12487</v>
      </c>
      <c r="E13" s="1"/>
      <c r="F13" s="4"/>
      <c r="G13" s="4"/>
      <c r="H13" s="4"/>
    </row>
    <row r="14" spans="1:6" ht="12.75">
      <c r="A14" s="1">
        <v>6</v>
      </c>
      <c r="B14" t="s">
        <v>40</v>
      </c>
      <c r="C14" s="1" t="s">
        <v>41</v>
      </c>
      <c r="D14" s="2">
        <v>12320</v>
      </c>
      <c r="E14" s="1"/>
      <c r="F14" s="4" t="s">
        <v>42</v>
      </c>
    </row>
    <row r="15" spans="1:8" ht="12.75">
      <c r="A15" s="1">
        <v>7</v>
      </c>
      <c r="B15" t="s">
        <v>43</v>
      </c>
      <c r="C15" s="1" t="s">
        <v>34</v>
      </c>
      <c r="D15" s="2">
        <v>11472</v>
      </c>
      <c r="E15" s="1"/>
      <c r="F15" s="5" t="s">
        <v>44</v>
      </c>
      <c r="G15" s="5" t="s">
        <v>45</v>
      </c>
      <c r="H15" s="5" t="s">
        <v>46</v>
      </c>
    </row>
    <row r="16" spans="1:8" ht="12.75">
      <c r="A16" s="1">
        <v>8</v>
      </c>
      <c r="B16" t="s">
        <v>47</v>
      </c>
      <c r="C16" s="1" t="s">
        <v>48</v>
      </c>
      <c r="D16" s="2">
        <v>11222</v>
      </c>
      <c r="E16" s="1"/>
      <c r="F16" s="2">
        <v>1</v>
      </c>
      <c r="G16" t="s">
        <v>41</v>
      </c>
      <c r="H16" s="16">
        <v>821.3333333333334</v>
      </c>
    </row>
    <row r="17" spans="1:8" ht="12.75">
      <c r="A17" s="1">
        <v>9</v>
      </c>
      <c r="B17" t="s">
        <v>49</v>
      </c>
      <c r="C17" s="1" t="s">
        <v>50</v>
      </c>
      <c r="D17" s="2">
        <v>11172</v>
      </c>
      <c r="E17" s="1"/>
      <c r="F17" s="2">
        <v>2</v>
      </c>
      <c r="G17" t="s">
        <v>34</v>
      </c>
      <c r="H17" s="16">
        <v>761.7</v>
      </c>
    </row>
    <row r="18" spans="1:8" ht="12.75">
      <c r="A18" s="1">
        <v>10</v>
      </c>
      <c r="B18" t="s">
        <v>51</v>
      </c>
      <c r="C18" s="1" t="s">
        <v>37</v>
      </c>
      <c r="D18" s="2">
        <v>10988</v>
      </c>
      <c r="E18" s="1"/>
      <c r="F18" s="2">
        <v>3</v>
      </c>
      <c r="G18" t="s">
        <v>50</v>
      </c>
      <c r="H18" s="16">
        <v>744.8</v>
      </c>
    </row>
    <row r="19" spans="1:8" ht="12.75">
      <c r="A19" s="1">
        <v>11</v>
      </c>
      <c r="B19" t="s">
        <v>52</v>
      </c>
      <c r="C19" s="1" t="s">
        <v>53</v>
      </c>
      <c r="D19" s="2">
        <v>10467</v>
      </c>
      <c r="E19" s="1"/>
      <c r="F19" s="2">
        <v>4</v>
      </c>
      <c r="G19" t="s">
        <v>39</v>
      </c>
      <c r="H19" s="16">
        <v>737.3666666666667</v>
      </c>
    </row>
    <row r="20" spans="1:8" ht="12.75">
      <c r="A20" s="1">
        <v>12</v>
      </c>
      <c r="B20" t="s">
        <v>54</v>
      </c>
      <c r="C20" s="1" t="s">
        <v>32</v>
      </c>
      <c r="D20" s="2">
        <v>10090</v>
      </c>
      <c r="E20" s="1"/>
      <c r="F20" s="2">
        <v>5</v>
      </c>
      <c r="G20" t="s">
        <v>37</v>
      </c>
      <c r="H20" s="16">
        <v>699.911111111111</v>
      </c>
    </row>
    <row r="21" spans="1:8" ht="12.75">
      <c r="A21" s="1">
        <v>13</v>
      </c>
      <c r="B21" t="s">
        <v>55</v>
      </c>
      <c r="C21" s="1" t="s">
        <v>53</v>
      </c>
      <c r="D21" s="2">
        <v>9962</v>
      </c>
      <c r="E21" s="1"/>
      <c r="F21" s="2">
        <v>6</v>
      </c>
      <c r="G21" t="s">
        <v>32</v>
      </c>
      <c r="H21" s="16">
        <v>680.8</v>
      </c>
    </row>
    <row r="22" spans="1:8" ht="12.75">
      <c r="A22" s="1">
        <v>14</v>
      </c>
      <c r="B22" t="s">
        <v>56</v>
      </c>
      <c r="C22" s="1" t="s">
        <v>57</v>
      </c>
      <c r="D22" s="2">
        <v>9953</v>
      </c>
      <c r="E22" s="1"/>
      <c r="F22" s="2">
        <v>7</v>
      </c>
      <c r="G22" t="s">
        <v>48</v>
      </c>
      <c r="H22" s="16">
        <v>661.1666666666666</v>
      </c>
    </row>
    <row r="23" spans="1:8" ht="12.75">
      <c r="A23" s="1">
        <v>15</v>
      </c>
      <c r="B23" t="s">
        <v>58</v>
      </c>
      <c r="C23" s="1" t="s">
        <v>57</v>
      </c>
      <c r="D23" s="2">
        <v>9933</v>
      </c>
      <c r="E23" s="1"/>
      <c r="F23" s="2">
        <v>8</v>
      </c>
      <c r="G23" t="s">
        <v>59</v>
      </c>
      <c r="H23" s="16">
        <v>611.5666666666667</v>
      </c>
    </row>
    <row r="24" spans="1:8" ht="12.75">
      <c r="A24" s="1">
        <v>16</v>
      </c>
      <c r="B24" t="s">
        <v>60</v>
      </c>
      <c r="C24" s="1" t="s">
        <v>32</v>
      </c>
      <c r="D24" s="2">
        <v>9893</v>
      </c>
      <c r="E24" s="1"/>
      <c r="F24" s="2">
        <v>9</v>
      </c>
      <c r="G24" t="s">
        <v>53</v>
      </c>
      <c r="H24" s="16">
        <v>601.2888888888889</v>
      </c>
    </row>
    <row r="25" spans="1:8" ht="12.75">
      <c r="A25" s="1">
        <v>17</v>
      </c>
      <c r="B25" t="s">
        <v>61</v>
      </c>
      <c r="C25" s="1" t="s">
        <v>62</v>
      </c>
      <c r="D25" s="2">
        <v>9839</v>
      </c>
      <c r="E25" s="1"/>
      <c r="F25" s="2">
        <v>10</v>
      </c>
      <c r="G25" t="s">
        <v>57</v>
      </c>
      <c r="H25" s="16">
        <v>594.688888888889</v>
      </c>
    </row>
    <row r="26" spans="1:8" ht="12.75">
      <c r="A26" s="1">
        <v>18</v>
      </c>
      <c r="B26" t="s">
        <v>63</v>
      </c>
      <c r="C26" s="1" t="s">
        <v>32</v>
      </c>
      <c r="D26" s="2">
        <v>9800</v>
      </c>
      <c r="E26" s="1"/>
      <c r="F26" s="2">
        <v>11</v>
      </c>
      <c r="G26" t="s">
        <v>64</v>
      </c>
      <c r="H26" s="16">
        <v>591.9</v>
      </c>
    </row>
    <row r="27" spans="1:8" ht="12.75">
      <c r="A27" s="1">
        <v>19</v>
      </c>
      <c r="B27" t="s">
        <v>65</v>
      </c>
      <c r="C27" s="1" t="s">
        <v>32</v>
      </c>
      <c r="D27" s="2">
        <v>9710</v>
      </c>
      <c r="E27" s="1"/>
      <c r="F27" s="2">
        <v>12</v>
      </c>
      <c r="G27" t="s">
        <v>66</v>
      </c>
      <c r="H27" s="16">
        <v>576.8666666666667</v>
      </c>
    </row>
    <row r="28" spans="1:8" ht="12.75">
      <c r="A28" s="1">
        <v>20</v>
      </c>
      <c r="B28" t="s">
        <v>67</v>
      </c>
      <c r="C28" s="1" t="s">
        <v>68</v>
      </c>
      <c r="D28" s="2">
        <v>9648</v>
      </c>
      <c r="E28" s="1"/>
      <c r="F28" s="2">
        <v>13</v>
      </c>
      <c r="G28" t="s">
        <v>68</v>
      </c>
      <c r="H28" s="16">
        <v>576.6333333333333</v>
      </c>
    </row>
    <row r="29" spans="1:8" ht="12.75">
      <c r="A29" s="1">
        <v>21</v>
      </c>
      <c r="B29" t="s">
        <v>69</v>
      </c>
      <c r="C29" s="1" t="s">
        <v>39</v>
      </c>
      <c r="D29" s="2">
        <v>9634</v>
      </c>
      <c r="E29" s="1"/>
      <c r="F29" s="2">
        <v>14</v>
      </c>
      <c r="G29" t="s">
        <v>70</v>
      </c>
      <c r="H29" s="16">
        <v>563.6166666666667</v>
      </c>
    </row>
    <row r="30" spans="1:8" ht="12.75">
      <c r="A30" s="1">
        <v>22</v>
      </c>
      <c r="B30" t="s">
        <v>71</v>
      </c>
      <c r="C30" s="1" t="s">
        <v>59</v>
      </c>
      <c r="D30" s="2">
        <v>9329</v>
      </c>
      <c r="E30" s="1"/>
      <c r="F30" s="2">
        <v>15</v>
      </c>
      <c r="G30" t="s">
        <v>62</v>
      </c>
      <c r="H30" s="16">
        <v>548.7</v>
      </c>
    </row>
    <row r="31" spans="1:8" ht="12.75">
      <c r="A31" s="1">
        <v>23</v>
      </c>
      <c r="B31" t="s">
        <v>72</v>
      </c>
      <c r="C31" s="1" t="s">
        <v>64</v>
      </c>
      <c r="D31" s="2">
        <v>9259</v>
      </c>
      <c r="E31" s="1"/>
      <c r="F31" s="2">
        <v>16</v>
      </c>
      <c r="G31" t="s">
        <v>73</v>
      </c>
      <c r="H31" s="16">
        <v>537.6</v>
      </c>
    </row>
    <row r="32" spans="1:8" ht="12.75">
      <c r="A32" s="1">
        <v>24</v>
      </c>
      <c r="B32" t="s">
        <v>74</v>
      </c>
      <c r="C32" s="1" t="s">
        <v>70</v>
      </c>
      <c r="D32" s="2">
        <v>9059</v>
      </c>
      <c r="E32" s="1"/>
      <c r="F32" s="2">
        <v>17</v>
      </c>
      <c r="G32" t="s">
        <v>30</v>
      </c>
      <c r="H32" s="16">
        <v>523.3333333333334</v>
      </c>
    </row>
    <row r="33" spans="1:8" ht="12.75">
      <c r="A33" s="1">
        <v>25</v>
      </c>
      <c r="B33" t="s">
        <v>75</v>
      </c>
      <c r="C33" s="1" t="s">
        <v>59</v>
      </c>
      <c r="D33" s="2">
        <v>9018</v>
      </c>
      <c r="E33" s="1"/>
      <c r="F33" s="2">
        <v>18</v>
      </c>
      <c r="G33" t="s">
        <v>76</v>
      </c>
      <c r="H33" s="16">
        <v>493.1333333333333</v>
      </c>
    </row>
    <row r="34" spans="1:8" ht="12.75">
      <c r="A34" s="1">
        <v>26</v>
      </c>
      <c r="B34" t="s">
        <v>77</v>
      </c>
      <c r="C34" s="1" t="s">
        <v>34</v>
      </c>
      <c r="D34" s="2">
        <v>8731</v>
      </c>
      <c r="E34" s="1"/>
      <c r="F34" s="2">
        <v>19</v>
      </c>
      <c r="G34" t="s">
        <v>78</v>
      </c>
      <c r="H34" s="16">
        <v>488</v>
      </c>
    </row>
    <row r="35" spans="1:8" ht="12.75">
      <c r="A35" s="1">
        <v>27</v>
      </c>
      <c r="B35" t="s">
        <v>79</v>
      </c>
      <c r="C35" s="1" t="s">
        <v>66</v>
      </c>
      <c r="D35" s="2">
        <v>8653</v>
      </c>
      <c r="E35" s="1"/>
      <c r="F35" s="2">
        <v>20</v>
      </c>
      <c r="G35" t="s">
        <v>80</v>
      </c>
      <c r="H35" s="16">
        <v>411.1777777777778</v>
      </c>
    </row>
    <row r="36" spans="1:8" ht="12.75">
      <c r="A36" s="1">
        <v>28</v>
      </c>
      <c r="B36" t="s">
        <v>81</v>
      </c>
      <c r="C36" s="1" t="s">
        <v>32</v>
      </c>
      <c r="D36" s="2">
        <v>8628</v>
      </c>
      <c r="E36" s="1"/>
      <c r="F36" s="2">
        <v>21</v>
      </c>
      <c r="G36" t="s">
        <v>82</v>
      </c>
      <c r="H36" s="16">
        <v>352.1333333333333</v>
      </c>
    </row>
    <row r="37" spans="1:8" ht="12.75">
      <c r="A37" s="1">
        <v>29</v>
      </c>
      <c r="B37" t="s">
        <v>83</v>
      </c>
      <c r="C37" s="1" t="s">
        <v>48</v>
      </c>
      <c r="D37" s="2">
        <v>8613</v>
      </c>
      <c r="E37" s="1"/>
      <c r="F37" s="2">
        <v>22</v>
      </c>
      <c r="G37" t="s">
        <v>84</v>
      </c>
      <c r="H37" s="16">
        <v>345.26666666666665</v>
      </c>
    </row>
    <row r="38" spans="1:8" ht="12.75">
      <c r="A38" s="1">
        <v>30</v>
      </c>
      <c r="B38" t="s">
        <v>85</v>
      </c>
      <c r="C38" s="1" t="s">
        <v>70</v>
      </c>
      <c r="D38" s="2">
        <v>8526</v>
      </c>
      <c r="E38" s="1"/>
      <c r="F38" s="2">
        <v>23</v>
      </c>
      <c r="G38" t="s">
        <v>86</v>
      </c>
      <c r="H38" s="16">
        <v>336.24444444444447</v>
      </c>
    </row>
    <row r="39" spans="1:8" ht="12.75">
      <c r="A39" s="1">
        <v>31</v>
      </c>
      <c r="B39" t="s">
        <v>87</v>
      </c>
      <c r="C39" s="1" t="s">
        <v>64</v>
      </c>
      <c r="D39" s="2">
        <v>8498</v>
      </c>
      <c r="E39" s="1"/>
      <c r="F39" s="2">
        <v>24</v>
      </c>
      <c r="G39" t="s">
        <v>88</v>
      </c>
      <c r="H39" s="16">
        <v>314.46666666666664</v>
      </c>
    </row>
    <row r="40" spans="1:8" ht="12.75">
      <c r="A40" s="1">
        <v>32</v>
      </c>
      <c r="B40" t="s">
        <v>89</v>
      </c>
      <c r="C40" s="1" t="s">
        <v>80</v>
      </c>
      <c r="D40" s="2">
        <v>8419</v>
      </c>
      <c r="E40" s="1"/>
      <c r="F40" s="2">
        <v>25</v>
      </c>
      <c r="G40" t="s">
        <v>90</v>
      </c>
      <c r="H40" s="16">
        <v>287.2</v>
      </c>
    </row>
    <row r="41" spans="1:8" ht="12.75">
      <c r="A41" s="1">
        <v>33</v>
      </c>
      <c r="B41" t="s">
        <v>91</v>
      </c>
      <c r="C41" s="1" t="s">
        <v>70</v>
      </c>
      <c r="D41" s="2">
        <v>8268</v>
      </c>
      <c r="E41" s="1"/>
      <c r="F41" s="2">
        <v>26</v>
      </c>
      <c r="G41" t="s">
        <v>92</v>
      </c>
      <c r="H41" s="16">
        <v>275.8</v>
      </c>
    </row>
    <row r="42" spans="1:8" ht="12.75">
      <c r="A42" s="1">
        <v>34</v>
      </c>
      <c r="B42" t="s">
        <v>93</v>
      </c>
      <c r="C42" s="1" t="s">
        <v>73</v>
      </c>
      <c r="D42" s="2">
        <v>8064</v>
      </c>
      <c r="E42" s="1"/>
      <c r="F42" s="2">
        <v>27</v>
      </c>
      <c r="G42" t="s">
        <v>94</v>
      </c>
      <c r="H42" s="16">
        <v>214.2</v>
      </c>
    </row>
    <row r="43" spans="1:8" ht="12.75">
      <c r="A43" s="1">
        <v>35</v>
      </c>
      <c r="B43" t="s">
        <v>95</v>
      </c>
      <c r="C43" s="1" t="s">
        <v>86</v>
      </c>
      <c r="D43" s="2">
        <v>8004</v>
      </c>
      <c r="E43" s="1"/>
      <c r="F43" s="2">
        <v>28</v>
      </c>
      <c r="G43" t="s">
        <v>96</v>
      </c>
      <c r="H43" s="16">
        <v>133.9</v>
      </c>
    </row>
    <row r="44" spans="1:8" ht="12.75">
      <c r="A44" s="1">
        <v>36</v>
      </c>
      <c r="B44" t="s">
        <v>97</v>
      </c>
      <c r="C44" s="1" t="s">
        <v>37</v>
      </c>
      <c r="D44" s="2">
        <v>7973</v>
      </c>
      <c r="E44" s="1"/>
      <c r="F44" s="2">
        <v>29</v>
      </c>
      <c r="G44" t="s">
        <v>98</v>
      </c>
      <c r="H44" s="16">
        <v>0</v>
      </c>
    </row>
    <row r="45" spans="1:6" ht="12.75">
      <c r="A45" s="1">
        <v>37</v>
      </c>
      <c r="B45" t="s">
        <v>99</v>
      </c>
      <c r="C45" s="1" t="s">
        <v>70</v>
      </c>
      <c r="D45" s="2">
        <v>7964</v>
      </c>
      <c r="E45" s="1"/>
      <c r="F45" s="2"/>
    </row>
    <row r="46" spans="1:6" ht="12.75">
      <c r="A46" s="1">
        <v>38</v>
      </c>
      <c r="B46" t="s">
        <v>100</v>
      </c>
      <c r="C46" s="1" t="s">
        <v>30</v>
      </c>
      <c r="D46" s="2">
        <v>7850</v>
      </c>
      <c r="E46" s="1"/>
      <c r="F46" s="2"/>
    </row>
    <row r="47" spans="1:6" ht="12.75">
      <c r="A47" s="1">
        <v>39</v>
      </c>
      <c r="B47" t="s">
        <v>101</v>
      </c>
      <c r="C47" s="1" t="s">
        <v>68</v>
      </c>
      <c r="D47" s="2">
        <v>7651</v>
      </c>
      <c r="E47" s="1"/>
      <c r="F47" s="2"/>
    </row>
    <row r="48" spans="1:6" ht="12.75">
      <c r="A48" s="1">
        <v>40</v>
      </c>
      <c r="B48" t="s">
        <v>102</v>
      </c>
      <c r="C48" s="1" t="s">
        <v>76</v>
      </c>
      <c r="D48" s="2">
        <v>7397</v>
      </c>
      <c r="E48" s="1"/>
      <c r="F48" s="2"/>
    </row>
    <row r="49" spans="1:6" ht="12.75">
      <c r="A49" s="1">
        <v>41</v>
      </c>
      <c r="B49" t="s">
        <v>103</v>
      </c>
      <c r="C49" s="1" t="s">
        <v>78</v>
      </c>
      <c r="D49" s="2">
        <v>7320</v>
      </c>
      <c r="E49" s="1"/>
      <c r="F49" s="2"/>
    </row>
    <row r="50" spans="1:6" ht="12.75">
      <c r="A50" s="1">
        <v>42</v>
      </c>
      <c r="B50" t="s">
        <v>104</v>
      </c>
      <c r="C50" s="1" t="s">
        <v>82</v>
      </c>
      <c r="D50" s="2">
        <v>6981</v>
      </c>
      <c r="E50" s="1"/>
      <c r="F50" s="2"/>
    </row>
    <row r="51" spans="1:6" ht="12.75">
      <c r="A51" s="1">
        <v>43</v>
      </c>
      <c r="B51" t="s">
        <v>105</v>
      </c>
      <c r="C51" s="1" t="s">
        <v>57</v>
      </c>
      <c r="D51" s="2">
        <v>6875</v>
      </c>
      <c r="E51" s="1"/>
      <c r="F51" s="2"/>
    </row>
    <row r="52" spans="1:6" ht="12.75">
      <c r="A52" s="1">
        <v>44</v>
      </c>
      <c r="B52" t="s">
        <v>106</v>
      </c>
      <c r="C52" s="1" t="s">
        <v>53</v>
      </c>
      <c r="D52" s="2">
        <v>6629</v>
      </c>
      <c r="E52" s="1"/>
      <c r="F52" s="2"/>
    </row>
    <row r="53" spans="1:6" ht="12.75">
      <c r="A53" s="1">
        <v>45</v>
      </c>
      <c r="B53" t="s">
        <v>107</v>
      </c>
      <c r="C53" s="1" t="s">
        <v>62</v>
      </c>
      <c r="D53" s="2">
        <v>6622</v>
      </c>
      <c r="E53" s="1"/>
      <c r="F53" s="2"/>
    </row>
    <row r="54" spans="1:6" ht="12.75">
      <c r="A54" s="1">
        <v>46</v>
      </c>
      <c r="B54" t="s">
        <v>108</v>
      </c>
      <c r="C54" s="1" t="s">
        <v>80</v>
      </c>
      <c r="D54" s="2">
        <v>5983</v>
      </c>
      <c r="E54" s="1"/>
      <c r="F54" s="2"/>
    </row>
    <row r="55" spans="1:6" ht="12.75">
      <c r="A55" s="1">
        <v>47</v>
      </c>
      <c r="B55" t="s">
        <v>109</v>
      </c>
      <c r="C55" s="1" t="s">
        <v>92</v>
      </c>
      <c r="D55" s="2">
        <v>5435</v>
      </c>
      <c r="E55" s="1"/>
      <c r="F55" s="2"/>
    </row>
    <row r="56" spans="1:6" ht="12.75">
      <c r="A56" s="1">
        <v>48</v>
      </c>
      <c r="B56" t="s">
        <v>110</v>
      </c>
      <c r="C56" s="1" t="s">
        <v>84</v>
      </c>
      <c r="D56" s="2">
        <v>5179</v>
      </c>
      <c r="E56" s="1"/>
      <c r="F56" s="2"/>
    </row>
    <row r="57" spans="1:6" ht="12.75">
      <c r="A57" s="1">
        <v>49</v>
      </c>
      <c r="B57" t="s">
        <v>111</v>
      </c>
      <c r="C57" s="1" t="s">
        <v>86</v>
      </c>
      <c r="D57" s="2">
        <v>4778</v>
      </c>
      <c r="E57" s="1"/>
      <c r="F57" s="2"/>
    </row>
    <row r="58" spans="1:6" ht="12.75">
      <c r="A58" s="1">
        <v>50</v>
      </c>
      <c r="B58" t="s">
        <v>112</v>
      </c>
      <c r="C58" s="1" t="s">
        <v>88</v>
      </c>
      <c r="D58" s="2">
        <v>4717</v>
      </c>
      <c r="E58" s="1"/>
      <c r="F58" s="2"/>
    </row>
    <row r="59" spans="1:6" ht="12.75">
      <c r="A59" s="1">
        <v>51</v>
      </c>
      <c r="B59" t="s">
        <v>113</v>
      </c>
      <c r="C59" s="1" t="s">
        <v>90</v>
      </c>
      <c r="D59" s="2">
        <v>4308</v>
      </c>
      <c r="E59" s="1"/>
      <c r="F59" s="2"/>
    </row>
    <row r="60" spans="1:6" ht="12.75">
      <c r="A60" s="1">
        <v>52</v>
      </c>
      <c r="B60" t="s">
        <v>114</v>
      </c>
      <c r="C60" s="1" t="s">
        <v>80</v>
      </c>
      <c r="D60" s="2">
        <v>4101</v>
      </c>
      <c r="E60" s="1"/>
      <c r="F60" s="2"/>
    </row>
    <row r="61" spans="1:6" ht="12.75">
      <c r="A61" s="1">
        <v>53</v>
      </c>
      <c r="B61" t="s">
        <v>115</v>
      </c>
      <c r="C61" s="1" t="s">
        <v>82</v>
      </c>
      <c r="D61" s="2">
        <v>3583</v>
      </c>
      <c r="E61" s="1"/>
      <c r="F61" s="2"/>
    </row>
    <row r="62" spans="1:6" ht="12.75">
      <c r="A62" s="1">
        <v>54</v>
      </c>
      <c r="B62" t="s">
        <v>116</v>
      </c>
      <c r="C62" s="1" t="s">
        <v>96</v>
      </c>
      <c r="D62" s="2">
        <v>3275</v>
      </c>
      <c r="E62" s="1"/>
      <c r="F62" s="2"/>
    </row>
    <row r="63" spans="1:6" ht="12.75">
      <c r="A63" s="1">
        <v>55</v>
      </c>
      <c r="B63" t="s">
        <v>117</v>
      </c>
      <c r="C63" s="1" t="s">
        <v>94</v>
      </c>
      <c r="D63" s="2">
        <v>3213</v>
      </c>
      <c r="E63" s="1"/>
      <c r="F63" s="2"/>
    </row>
    <row r="64" spans="1:6" ht="12.75">
      <c r="A64" s="1">
        <v>56</v>
      </c>
      <c r="B64" t="s">
        <v>118</v>
      </c>
      <c r="C64" s="1" t="s">
        <v>92</v>
      </c>
      <c r="D64" s="2">
        <v>2839</v>
      </c>
      <c r="E64" s="1"/>
      <c r="F64" s="2"/>
    </row>
    <row r="65" spans="1:6" ht="12.75">
      <c r="A65" s="1">
        <v>57</v>
      </c>
      <c r="B65" t="s">
        <v>119</v>
      </c>
      <c r="C65" s="1" t="s">
        <v>86</v>
      </c>
      <c r="D65" s="2">
        <v>2349</v>
      </c>
      <c r="E65" s="1"/>
      <c r="F65" s="2"/>
    </row>
    <row r="66" spans="1:6" ht="12.75">
      <c r="A66" s="1">
        <v>58</v>
      </c>
      <c r="B66" t="s">
        <v>120</v>
      </c>
      <c r="C66" s="1" t="s">
        <v>96</v>
      </c>
      <c r="D66" s="2">
        <v>742</v>
      </c>
      <c r="E66" s="1"/>
      <c r="F66" s="2"/>
    </row>
    <row r="67" spans="1:6" ht="12.75">
      <c r="A67" s="1">
        <v>59</v>
      </c>
      <c r="B67" t="s">
        <v>121</v>
      </c>
      <c r="C67" s="1" t="s">
        <v>98</v>
      </c>
      <c r="D67" s="2">
        <v>0</v>
      </c>
      <c r="E67" s="1"/>
      <c r="F67" s="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B85">
      <selection activeCell="C6" sqref="C6"/>
    </sheetView>
  </sheetViews>
  <sheetFormatPr defaultColWidth="8.00390625" defaultRowHeight="12.75"/>
  <cols>
    <col min="1" max="1" width="5.8515625" style="1" customWidth="1"/>
    <col min="2" max="2" width="27.7109375" style="0" customWidth="1"/>
    <col min="3" max="3" width="9.140625" style="1" customWidth="1"/>
    <col min="4" max="4" width="9.140625" style="2" customWidth="1"/>
    <col min="5" max="6" width="9.140625" style="0" customWidth="1"/>
    <col min="7" max="7" width="17.00390625" style="0" customWidth="1"/>
    <col min="8" max="16384" width="9.140625" style="0" customWidth="1"/>
  </cols>
  <sheetData>
    <row r="1" spans="1:4" s="4" customFormat="1" ht="21" customHeight="1">
      <c r="A1" s="3" t="s">
        <v>122</v>
      </c>
      <c r="C1" s="5"/>
      <c r="D1" s="6"/>
    </row>
    <row r="2" spans="1:8" s="4" customFormat="1" ht="12.75" customHeight="1">
      <c r="A2" s="3" t="s">
        <v>123</v>
      </c>
      <c r="C2" s="5"/>
      <c r="D2" s="6"/>
      <c r="F2" t="s">
        <v>124</v>
      </c>
      <c r="G2" t="s">
        <v>125</v>
      </c>
      <c r="H2" s="9" t="s">
        <v>126</v>
      </c>
    </row>
    <row r="3" spans="1:8" ht="12.75">
      <c r="A3" s="9" t="s">
        <v>5</v>
      </c>
      <c r="C3" s="9" t="s">
        <v>127</v>
      </c>
      <c r="F3" t="s">
        <v>128</v>
      </c>
      <c r="G3" t="s">
        <v>129</v>
      </c>
      <c r="H3" s="9" t="s">
        <v>20</v>
      </c>
    </row>
    <row r="4" spans="3:8" ht="12.75">
      <c r="C4" s="9" t="s">
        <v>130</v>
      </c>
      <c r="F4" t="s">
        <v>131</v>
      </c>
      <c r="G4" t="s">
        <v>132</v>
      </c>
      <c r="H4" t="s">
        <v>133</v>
      </c>
    </row>
    <row r="5" spans="1:8" ht="12.75">
      <c r="A5" s="9"/>
      <c r="C5" s="1" t="s">
        <v>134</v>
      </c>
      <c r="F5" t="s">
        <v>135</v>
      </c>
      <c r="G5" t="s">
        <v>136</v>
      </c>
      <c r="H5" s="9" t="s">
        <v>137</v>
      </c>
    </row>
    <row r="6" spans="1:8" ht="12.75">
      <c r="A6" s="9"/>
      <c r="F6" t="s">
        <v>138</v>
      </c>
      <c r="G6" t="s">
        <v>139</v>
      </c>
      <c r="H6" s="9" t="s">
        <v>140</v>
      </c>
    </row>
    <row r="7" spans="1:8" ht="12.75">
      <c r="A7" s="3" t="s">
        <v>21</v>
      </c>
      <c r="B7" s="4" t="s">
        <v>22</v>
      </c>
      <c r="C7" s="5" t="s">
        <v>23</v>
      </c>
      <c r="D7" s="6" t="s">
        <v>24</v>
      </c>
      <c r="F7" t="s">
        <v>141</v>
      </c>
      <c r="G7" t="s">
        <v>142</v>
      </c>
      <c r="H7" s="9" t="s">
        <v>143</v>
      </c>
    </row>
    <row r="9" spans="1:6" ht="12.75">
      <c r="A9" s="10">
        <v>1</v>
      </c>
      <c r="B9" s="17" t="s">
        <v>51</v>
      </c>
      <c r="C9" s="18" t="s">
        <v>37</v>
      </c>
      <c r="D9" s="2">
        <v>14734</v>
      </c>
      <c r="E9" s="1"/>
      <c r="F9" s="2"/>
    </row>
    <row r="10" spans="1:6" ht="12.75">
      <c r="A10" s="12">
        <v>2</v>
      </c>
      <c r="B10" s="19" t="s">
        <v>144</v>
      </c>
      <c r="C10" s="20" t="s">
        <v>53</v>
      </c>
      <c r="D10" s="2">
        <v>13382</v>
      </c>
      <c r="E10" s="1"/>
      <c r="F10" s="2"/>
    </row>
    <row r="11" spans="1:6" ht="12.75">
      <c r="A11" s="14">
        <v>3</v>
      </c>
      <c r="B11" s="21" t="s">
        <v>36</v>
      </c>
      <c r="C11" s="22" t="s">
        <v>37</v>
      </c>
      <c r="D11" s="2">
        <v>13101</v>
      </c>
      <c r="E11" s="1"/>
      <c r="F11" s="2"/>
    </row>
    <row r="12" spans="1:6" ht="12.75">
      <c r="A12" s="1">
        <v>4</v>
      </c>
      <c r="B12" s="23" t="s">
        <v>35</v>
      </c>
      <c r="C12" s="24" t="s">
        <v>34</v>
      </c>
      <c r="D12" s="2">
        <v>12990</v>
      </c>
      <c r="E12" s="1"/>
      <c r="F12" s="2"/>
    </row>
    <row r="13" spans="1:8" ht="12.75">
      <c r="A13" s="1">
        <v>5</v>
      </c>
      <c r="B13" s="23" t="s">
        <v>63</v>
      </c>
      <c r="C13" s="24" t="s">
        <v>32</v>
      </c>
      <c r="D13" s="2">
        <v>12925</v>
      </c>
      <c r="E13" s="1"/>
      <c r="F13" s="4"/>
      <c r="G13" s="4"/>
      <c r="H13" s="4"/>
    </row>
    <row r="14" spans="1:6" ht="12.75">
      <c r="A14" s="1">
        <v>6</v>
      </c>
      <c r="B14" s="23" t="s">
        <v>31</v>
      </c>
      <c r="C14" s="24" t="s">
        <v>32</v>
      </c>
      <c r="D14" s="2">
        <v>12779</v>
      </c>
      <c r="E14" s="1"/>
      <c r="F14" s="4" t="s">
        <v>42</v>
      </c>
    </row>
    <row r="15" spans="1:8" ht="12.75">
      <c r="A15" s="1">
        <v>7</v>
      </c>
      <c r="B15" s="23" t="s">
        <v>145</v>
      </c>
      <c r="C15" s="24" t="s">
        <v>84</v>
      </c>
      <c r="D15" s="2">
        <v>12771</v>
      </c>
      <c r="E15" s="1"/>
      <c r="F15" s="5" t="s">
        <v>44</v>
      </c>
      <c r="G15" s="5" t="s">
        <v>45</v>
      </c>
      <c r="H15" s="5" t="s">
        <v>46</v>
      </c>
    </row>
    <row r="16" spans="1:8" ht="12.75">
      <c r="A16" s="1">
        <v>8</v>
      </c>
      <c r="B16" s="23" t="s">
        <v>146</v>
      </c>
      <c r="C16" s="24" t="s">
        <v>53</v>
      </c>
      <c r="D16" s="2">
        <v>12708</v>
      </c>
      <c r="E16" s="1"/>
      <c r="F16" s="2">
        <v>1</v>
      </c>
      <c r="G16" t="s">
        <v>57</v>
      </c>
      <c r="H16" s="16">
        <v>804.1333333333333</v>
      </c>
    </row>
    <row r="17" spans="1:8" ht="12.75">
      <c r="A17" s="1">
        <v>9</v>
      </c>
      <c r="B17" s="7" t="s">
        <v>147</v>
      </c>
      <c r="C17" s="24" t="s">
        <v>84</v>
      </c>
      <c r="D17" s="2">
        <v>12635</v>
      </c>
      <c r="E17" s="1"/>
      <c r="F17" s="2">
        <v>2</v>
      </c>
      <c r="G17" t="s">
        <v>148</v>
      </c>
      <c r="H17" s="16">
        <v>775.6</v>
      </c>
    </row>
    <row r="18" spans="1:8" ht="12.75">
      <c r="A18" s="1">
        <v>10</v>
      </c>
      <c r="B18" s="23" t="s">
        <v>149</v>
      </c>
      <c r="C18" s="24" t="s">
        <v>32</v>
      </c>
      <c r="D18" s="2">
        <v>12384</v>
      </c>
      <c r="E18" s="1"/>
      <c r="F18" s="2">
        <v>3</v>
      </c>
      <c r="G18" t="s">
        <v>53</v>
      </c>
      <c r="H18" s="16">
        <v>767.5333333333333</v>
      </c>
    </row>
    <row r="19" spans="1:8" ht="12.75">
      <c r="A19" s="1">
        <v>11</v>
      </c>
      <c r="B19" s="23" t="s">
        <v>150</v>
      </c>
      <c r="C19" s="24" t="s">
        <v>84</v>
      </c>
      <c r="D19" s="2">
        <v>12227</v>
      </c>
      <c r="E19" s="1"/>
      <c r="F19" s="2">
        <v>4</v>
      </c>
      <c r="G19" t="s">
        <v>32</v>
      </c>
      <c r="H19" s="16">
        <v>749.0666666666667</v>
      </c>
    </row>
    <row r="20" spans="1:8" ht="12.75">
      <c r="A20" s="1">
        <v>12</v>
      </c>
      <c r="B20" s="23" t="s">
        <v>151</v>
      </c>
      <c r="C20" s="24" t="s">
        <v>90</v>
      </c>
      <c r="D20" s="2">
        <v>12207</v>
      </c>
      <c r="E20" s="1"/>
      <c r="F20" s="2">
        <v>5</v>
      </c>
      <c r="G20" t="s">
        <v>37</v>
      </c>
      <c r="H20" s="16">
        <v>717.5925925925926</v>
      </c>
    </row>
    <row r="21" spans="1:8" ht="12.75">
      <c r="A21" s="1">
        <v>13</v>
      </c>
      <c r="B21" s="25" t="s">
        <v>152</v>
      </c>
      <c r="C21" s="24" t="s">
        <v>68</v>
      </c>
      <c r="D21" s="2">
        <v>12170</v>
      </c>
      <c r="E21" s="1"/>
      <c r="F21" s="2">
        <v>6</v>
      </c>
      <c r="G21" t="s">
        <v>153</v>
      </c>
      <c r="H21" s="16">
        <v>705.8666666666667</v>
      </c>
    </row>
    <row r="22" spans="1:8" ht="12.75">
      <c r="A22" s="1">
        <v>14</v>
      </c>
      <c r="B22" s="25" t="s">
        <v>154</v>
      </c>
      <c r="C22" s="24" t="s">
        <v>37</v>
      </c>
      <c r="D22" s="2">
        <v>12166</v>
      </c>
      <c r="E22" s="1"/>
      <c r="F22" s="2">
        <v>7</v>
      </c>
      <c r="G22" t="s">
        <v>155</v>
      </c>
      <c r="H22" s="16">
        <v>700.9555555555556</v>
      </c>
    </row>
    <row r="23" spans="1:8" ht="12.75">
      <c r="A23" s="1">
        <v>15</v>
      </c>
      <c r="B23" s="23" t="s">
        <v>156</v>
      </c>
      <c r="C23" s="24" t="s">
        <v>53</v>
      </c>
      <c r="D23" s="2">
        <v>12134</v>
      </c>
      <c r="E23" s="1"/>
      <c r="F23" s="2">
        <v>8</v>
      </c>
      <c r="G23" t="s">
        <v>68</v>
      </c>
      <c r="H23" s="16">
        <v>697.2</v>
      </c>
    </row>
    <row r="24" spans="1:8" ht="12.75">
      <c r="A24" s="1">
        <v>16</v>
      </c>
      <c r="B24" s="23" t="s">
        <v>157</v>
      </c>
      <c r="C24" s="24" t="s">
        <v>32</v>
      </c>
      <c r="D24" s="2">
        <v>12075</v>
      </c>
      <c r="E24" s="1"/>
      <c r="F24" s="2">
        <v>9</v>
      </c>
      <c r="G24" t="s">
        <v>34</v>
      </c>
      <c r="H24" s="16">
        <v>686.3904761904762</v>
      </c>
    </row>
    <row r="25" spans="1:8" ht="12.75">
      <c r="A25" s="1">
        <v>17</v>
      </c>
      <c r="B25" s="23" t="s">
        <v>58</v>
      </c>
      <c r="C25" s="24" t="s">
        <v>57</v>
      </c>
      <c r="D25" s="2">
        <v>12062</v>
      </c>
      <c r="E25" s="1"/>
      <c r="F25" s="2">
        <v>10</v>
      </c>
      <c r="G25" t="s">
        <v>39</v>
      </c>
      <c r="H25" s="16">
        <v>685.8833333333333</v>
      </c>
    </row>
    <row r="26" spans="1:8" ht="12.75">
      <c r="A26" s="1">
        <v>18</v>
      </c>
      <c r="B26" s="23" t="s">
        <v>158</v>
      </c>
      <c r="C26" s="24" t="s">
        <v>39</v>
      </c>
      <c r="D26" s="2">
        <v>11711</v>
      </c>
      <c r="E26" s="1"/>
      <c r="F26" s="2">
        <v>11</v>
      </c>
      <c r="G26" t="s">
        <v>92</v>
      </c>
      <c r="H26" s="16">
        <v>678.6</v>
      </c>
    </row>
    <row r="27" spans="1:8" ht="12.75">
      <c r="A27" s="1">
        <v>19</v>
      </c>
      <c r="B27" s="23" t="s">
        <v>159</v>
      </c>
      <c r="C27" s="24" t="s">
        <v>148</v>
      </c>
      <c r="D27" s="2">
        <v>11634</v>
      </c>
      <c r="E27" s="1"/>
      <c r="F27" s="2">
        <v>12</v>
      </c>
      <c r="G27" t="s">
        <v>48</v>
      </c>
      <c r="H27" s="16">
        <v>662.6333333333333</v>
      </c>
    </row>
    <row r="28" spans="1:8" ht="12.75">
      <c r="A28" s="1">
        <v>20</v>
      </c>
      <c r="B28" s="23" t="s">
        <v>160</v>
      </c>
      <c r="C28" s="24" t="s">
        <v>92</v>
      </c>
      <c r="D28" s="2">
        <v>11592</v>
      </c>
      <c r="E28" s="1"/>
      <c r="F28" s="2">
        <v>13</v>
      </c>
      <c r="G28" t="s">
        <v>41</v>
      </c>
      <c r="H28" s="16">
        <v>642.3333333333334</v>
      </c>
    </row>
    <row r="29" spans="1:8" ht="12.75">
      <c r="A29" s="1">
        <v>21</v>
      </c>
      <c r="B29" s="23" t="s">
        <v>161</v>
      </c>
      <c r="C29" s="24" t="s">
        <v>32</v>
      </c>
      <c r="D29" s="2">
        <v>11555</v>
      </c>
      <c r="E29" s="1"/>
      <c r="F29" s="2">
        <v>14</v>
      </c>
      <c r="G29" t="s">
        <v>70</v>
      </c>
      <c r="H29" s="16">
        <v>639.911111111111</v>
      </c>
    </row>
    <row r="30" spans="1:8" ht="12.75">
      <c r="A30" s="1">
        <v>22</v>
      </c>
      <c r="B30" s="23" t="s">
        <v>162</v>
      </c>
      <c r="C30" s="24" t="s">
        <v>41</v>
      </c>
      <c r="D30" s="2">
        <v>11500</v>
      </c>
      <c r="E30" s="1"/>
      <c r="F30" s="2">
        <v>15</v>
      </c>
      <c r="G30" t="s">
        <v>98</v>
      </c>
      <c r="H30" s="16">
        <v>639.1</v>
      </c>
    </row>
    <row r="31" spans="1:8" ht="12.75">
      <c r="A31" s="1">
        <v>23</v>
      </c>
      <c r="B31" t="s">
        <v>55</v>
      </c>
      <c r="C31" s="24" t="s">
        <v>53</v>
      </c>
      <c r="D31" s="2">
        <v>11439</v>
      </c>
      <c r="E31" s="1"/>
      <c r="F31" s="2">
        <v>16</v>
      </c>
      <c r="G31" t="s">
        <v>80</v>
      </c>
      <c r="H31" s="16">
        <v>616.8222222222223</v>
      </c>
    </row>
    <row r="32" spans="1:8" ht="12.75">
      <c r="A32" s="1">
        <v>24</v>
      </c>
      <c r="B32" s="23" t="s">
        <v>40</v>
      </c>
      <c r="C32" s="24" t="s">
        <v>41</v>
      </c>
      <c r="D32" s="2">
        <v>11436</v>
      </c>
      <c r="E32" s="1"/>
      <c r="F32" s="2">
        <v>17</v>
      </c>
      <c r="G32" t="s">
        <v>66</v>
      </c>
      <c r="H32" s="16">
        <v>584.0333333333333</v>
      </c>
    </row>
    <row r="33" spans="1:8" ht="12.75">
      <c r="A33" s="1">
        <v>25</v>
      </c>
      <c r="B33" s="23" t="s">
        <v>163</v>
      </c>
      <c r="C33" s="24" t="s">
        <v>84</v>
      </c>
      <c r="D33" s="2">
        <v>11419</v>
      </c>
      <c r="E33" s="1"/>
      <c r="F33" s="2">
        <v>18</v>
      </c>
      <c r="G33" t="s">
        <v>164</v>
      </c>
      <c r="H33" s="16">
        <v>565.1333333333333</v>
      </c>
    </row>
    <row r="34" spans="1:8" ht="12.75">
      <c r="A34" s="1">
        <v>26</v>
      </c>
      <c r="B34" s="23" t="s">
        <v>165</v>
      </c>
      <c r="C34" s="24" t="s">
        <v>53</v>
      </c>
      <c r="D34" s="2">
        <v>11401</v>
      </c>
      <c r="E34" s="1"/>
      <c r="F34" s="2">
        <v>19</v>
      </c>
      <c r="G34" t="s">
        <v>90</v>
      </c>
      <c r="H34" s="16">
        <v>557.15</v>
      </c>
    </row>
    <row r="35" spans="1:8" ht="12.75">
      <c r="A35" s="1">
        <v>27</v>
      </c>
      <c r="B35" s="23" t="s">
        <v>43</v>
      </c>
      <c r="C35" s="24" t="s">
        <v>34</v>
      </c>
      <c r="D35" s="2">
        <v>11398</v>
      </c>
      <c r="E35" s="1"/>
      <c r="F35" s="2">
        <v>20</v>
      </c>
      <c r="G35" t="s">
        <v>166</v>
      </c>
      <c r="H35" s="16">
        <v>546.7333333333333</v>
      </c>
    </row>
    <row r="36" spans="1:8" ht="12.75">
      <c r="A36" s="1">
        <v>28</v>
      </c>
      <c r="B36" s="23" t="s">
        <v>167</v>
      </c>
      <c r="C36" s="24" t="s">
        <v>92</v>
      </c>
      <c r="D36" s="2">
        <v>11246</v>
      </c>
      <c r="E36" s="1"/>
      <c r="F36" s="2">
        <v>21</v>
      </c>
      <c r="G36" t="s">
        <v>84</v>
      </c>
      <c r="H36" s="16">
        <v>521.7</v>
      </c>
    </row>
    <row r="37" spans="1:8" ht="12.75">
      <c r="A37" s="1">
        <v>29</v>
      </c>
      <c r="B37" s="23" t="s">
        <v>168</v>
      </c>
      <c r="C37" s="24" t="s">
        <v>32</v>
      </c>
      <c r="D37" s="2">
        <v>11128</v>
      </c>
      <c r="E37" s="1"/>
      <c r="F37" s="2">
        <v>22</v>
      </c>
      <c r="G37" t="s">
        <v>76</v>
      </c>
      <c r="H37" s="16">
        <v>448.6666666666667</v>
      </c>
    </row>
    <row r="38" spans="1:8" ht="12.75">
      <c r="A38" s="1">
        <v>30</v>
      </c>
      <c r="B38" s="23" t="s">
        <v>33</v>
      </c>
      <c r="C38" s="24" t="s">
        <v>34</v>
      </c>
      <c r="D38" s="2">
        <v>11124</v>
      </c>
      <c r="E38" s="1"/>
      <c r="F38" s="2">
        <v>23</v>
      </c>
      <c r="G38" t="s">
        <v>59</v>
      </c>
      <c r="H38" s="16">
        <v>445</v>
      </c>
    </row>
    <row r="39" spans="1:8" ht="12.75">
      <c r="A39" s="1">
        <v>31</v>
      </c>
      <c r="B39" s="23" t="s">
        <v>169</v>
      </c>
      <c r="C39" s="24" t="s">
        <v>32</v>
      </c>
      <c r="D39" s="2">
        <v>11118</v>
      </c>
      <c r="E39" s="1"/>
      <c r="F39" s="2">
        <v>24</v>
      </c>
      <c r="G39" t="s">
        <v>62</v>
      </c>
      <c r="H39" s="16">
        <v>429.9</v>
      </c>
    </row>
    <row r="40" spans="1:8" ht="12.75">
      <c r="A40" s="1">
        <v>32</v>
      </c>
      <c r="B40" s="7" t="s">
        <v>89</v>
      </c>
      <c r="C40" s="24" t="s">
        <v>80</v>
      </c>
      <c r="D40" s="2">
        <v>11117</v>
      </c>
      <c r="E40" s="1"/>
      <c r="F40" s="2">
        <v>25</v>
      </c>
      <c r="G40" t="s">
        <v>78</v>
      </c>
      <c r="H40" s="16">
        <v>412.7</v>
      </c>
    </row>
    <row r="41" spans="1:8" ht="12.75">
      <c r="A41" s="1">
        <v>33</v>
      </c>
      <c r="B41" s="23" t="s">
        <v>170</v>
      </c>
      <c r="C41" s="24" t="s">
        <v>48</v>
      </c>
      <c r="D41" s="2">
        <v>11083</v>
      </c>
      <c r="E41" s="1"/>
      <c r="F41" s="2">
        <v>26</v>
      </c>
      <c r="G41" t="s">
        <v>64</v>
      </c>
      <c r="H41" s="16">
        <v>394.43333333333334</v>
      </c>
    </row>
    <row r="42" spans="1:8" ht="12.75">
      <c r="A42" s="1">
        <v>34</v>
      </c>
      <c r="B42" s="23" t="s">
        <v>60</v>
      </c>
      <c r="C42" s="24" t="s">
        <v>32</v>
      </c>
      <c r="D42" s="2">
        <v>10926</v>
      </c>
      <c r="E42" s="1"/>
      <c r="F42" s="2">
        <v>27</v>
      </c>
      <c r="G42" t="s">
        <v>30</v>
      </c>
      <c r="H42" s="16">
        <v>360.2</v>
      </c>
    </row>
    <row r="43" spans="1:8" ht="12.75">
      <c r="A43" s="1">
        <v>35</v>
      </c>
      <c r="B43" s="23" t="s">
        <v>47</v>
      </c>
      <c r="C43" s="24" t="s">
        <v>48</v>
      </c>
      <c r="D43" s="2">
        <v>10854</v>
      </c>
      <c r="E43" s="1"/>
      <c r="F43" s="2">
        <v>28</v>
      </c>
      <c r="G43" t="s">
        <v>171</v>
      </c>
      <c r="H43" s="16">
        <v>331.26666666666665</v>
      </c>
    </row>
    <row r="44" spans="1:8" ht="12.75">
      <c r="A44" s="1">
        <v>36</v>
      </c>
      <c r="B44" s="23" t="s">
        <v>83</v>
      </c>
      <c r="C44" s="24" t="s">
        <v>48</v>
      </c>
      <c r="D44" s="2">
        <v>10781</v>
      </c>
      <c r="E44" s="1"/>
      <c r="F44" s="2">
        <v>29</v>
      </c>
      <c r="G44" t="s">
        <v>94</v>
      </c>
      <c r="H44" s="16">
        <v>323.8</v>
      </c>
    </row>
    <row r="45" spans="1:8" ht="12.75">
      <c r="A45" s="1">
        <v>37</v>
      </c>
      <c r="B45" s="23" t="s">
        <v>172</v>
      </c>
      <c r="C45" s="24" t="s">
        <v>37</v>
      </c>
      <c r="D45" s="2">
        <v>10707</v>
      </c>
      <c r="E45" s="1"/>
      <c r="F45" s="2">
        <v>30</v>
      </c>
      <c r="G45" t="s">
        <v>173</v>
      </c>
      <c r="H45" s="16">
        <v>184.53333333333333</v>
      </c>
    </row>
    <row r="46" spans="1:8" ht="12.75">
      <c r="A46" s="1">
        <v>38</v>
      </c>
      <c r="B46" s="23" t="s">
        <v>174</v>
      </c>
      <c r="C46" s="24" t="s">
        <v>155</v>
      </c>
      <c r="D46" s="2">
        <v>10691</v>
      </c>
      <c r="E46" s="1"/>
      <c r="F46" s="2">
        <v>31</v>
      </c>
      <c r="G46" t="s">
        <v>86</v>
      </c>
      <c r="H46" s="16">
        <v>140.8</v>
      </c>
    </row>
    <row r="47" spans="1:6" ht="12.75">
      <c r="A47" s="1">
        <v>39</v>
      </c>
      <c r="B47" s="23" t="s">
        <v>74</v>
      </c>
      <c r="C47" s="24" t="s">
        <v>70</v>
      </c>
      <c r="D47" s="2">
        <v>10657</v>
      </c>
      <c r="E47" s="1"/>
      <c r="F47" s="2"/>
    </row>
    <row r="48" spans="1:6" ht="12.75">
      <c r="A48" s="1">
        <v>40</v>
      </c>
      <c r="B48" s="23" t="s">
        <v>175</v>
      </c>
      <c r="C48" s="24" t="s">
        <v>41</v>
      </c>
      <c r="D48" s="2">
        <v>10622</v>
      </c>
      <c r="E48" s="1"/>
      <c r="F48" s="2"/>
    </row>
    <row r="49" spans="1:6" ht="12.75">
      <c r="A49" s="1">
        <v>41</v>
      </c>
      <c r="B49" s="23" t="s">
        <v>176</v>
      </c>
      <c r="C49" s="24" t="s">
        <v>153</v>
      </c>
      <c r="D49" s="2">
        <v>10588</v>
      </c>
      <c r="E49" s="1"/>
      <c r="F49" s="2"/>
    </row>
    <row r="50" spans="1:6" ht="12.75">
      <c r="A50" s="1">
        <v>42</v>
      </c>
      <c r="B50" s="23" t="s">
        <v>177</v>
      </c>
      <c r="C50" s="24" t="s">
        <v>155</v>
      </c>
      <c r="D50" s="2">
        <v>10549</v>
      </c>
      <c r="E50" s="1"/>
      <c r="F50" s="2"/>
    </row>
    <row r="51" spans="1:6" ht="12.75">
      <c r="A51" s="1">
        <v>43</v>
      </c>
      <c r="B51" s="23" t="s">
        <v>79</v>
      </c>
      <c r="C51" s="24" t="s">
        <v>66</v>
      </c>
      <c r="D51" s="2">
        <v>10412</v>
      </c>
      <c r="E51" s="1"/>
      <c r="F51" s="2"/>
    </row>
    <row r="52" spans="1:6" ht="12.75">
      <c r="A52" s="1">
        <v>44</v>
      </c>
      <c r="B52" s="23" t="s">
        <v>178</v>
      </c>
      <c r="C52" s="24" t="s">
        <v>37</v>
      </c>
      <c r="D52" s="2">
        <v>10401</v>
      </c>
      <c r="E52" s="1"/>
      <c r="F52" s="2"/>
    </row>
    <row r="53" spans="1:6" ht="12.75">
      <c r="A53" s="1">
        <v>45</v>
      </c>
      <c r="B53" s="23" t="s">
        <v>179</v>
      </c>
      <c r="C53" s="24" t="s">
        <v>98</v>
      </c>
      <c r="D53" s="2">
        <v>10325</v>
      </c>
      <c r="E53" s="1"/>
      <c r="F53" s="2"/>
    </row>
    <row r="54" spans="1:6" ht="12.75">
      <c r="A54" s="1">
        <v>46</v>
      </c>
      <c r="B54" t="s">
        <v>109</v>
      </c>
      <c r="C54" s="24" t="s">
        <v>92</v>
      </c>
      <c r="D54" s="2">
        <v>10306</v>
      </c>
      <c r="E54" s="1"/>
      <c r="F54" s="2"/>
    </row>
    <row r="55" spans="1:6" ht="12.75">
      <c r="A55" s="1">
        <v>47</v>
      </c>
      <c r="B55" s="23" t="s">
        <v>180</v>
      </c>
      <c r="C55" s="24" t="s">
        <v>155</v>
      </c>
      <c r="D55" s="2">
        <v>10303</v>
      </c>
      <c r="E55" s="1"/>
      <c r="F55" s="2"/>
    </row>
    <row r="56" spans="1:6" ht="12.75">
      <c r="A56" s="1">
        <v>48</v>
      </c>
      <c r="B56" s="23" t="s">
        <v>181</v>
      </c>
      <c r="C56" s="24" t="s">
        <v>39</v>
      </c>
      <c r="D56" s="2">
        <v>10127</v>
      </c>
      <c r="E56" s="1"/>
      <c r="F56" s="2"/>
    </row>
    <row r="57" spans="1:6" ht="12.75">
      <c r="A57" s="1">
        <v>49</v>
      </c>
      <c r="B57" s="26" t="s">
        <v>182</v>
      </c>
      <c r="C57" s="24" t="s">
        <v>90</v>
      </c>
      <c r="D57" s="2">
        <v>10108</v>
      </c>
      <c r="E57" s="1"/>
      <c r="F57" s="2"/>
    </row>
    <row r="58" spans="1:6" ht="12.75">
      <c r="A58" s="1">
        <v>50</v>
      </c>
      <c r="B58" s="23" t="s">
        <v>183</v>
      </c>
      <c r="C58" s="24" t="s">
        <v>32</v>
      </c>
      <c r="D58" s="2">
        <v>10030</v>
      </c>
      <c r="E58" s="1"/>
      <c r="F58" s="2"/>
    </row>
    <row r="59" spans="1:6" ht="12.75">
      <c r="A59" s="1">
        <v>51</v>
      </c>
      <c r="B59" s="23" t="s">
        <v>184</v>
      </c>
      <c r="C59" s="24" t="s">
        <v>41</v>
      </c>
      <c r="D59" s="2">
        <v>10014</v>
      </c>
      <c r="E59" s="1"/>
      <c r="F59" s="2"/>
    </row>
    <row r="60" spans="1:6" ht="12.75">
      <c r="A60" s="1">
        <v>52</v>
      </c>
      <c r="B60" s="23" t="s">
        <v>185</v>
      </c>
      <c r="C60" s="24" t="s">
        <v>34</v>
      </c>
      <c r="D60" s="2">
        <v>9932</v>
      </c>
      <c r="E60" s="1"/>
      <c r="F60" s="2"/>
    </row>
    <row r="61" spans="1:6" ht="12.75">
      <c r="A61" s="1">
        <v>53</v>
      </c>
      <c r="B61" s="23" t="s">
        <v>186</v>
      </c>
      <c r="C61" s="24" t="s">
        <v>34</v>
      </c>
      <c r="D61" s="2">
        <v>9842</v>
      </c>
      <c r="E61" s="1"/>
      <c r="F61" s="2"/>
    </row>
    <row r="62" spans="1:6" ht="12.75">
      <c r="A62" s="1">
        <v>54</v>
      </c>
      <c r="B62" s="23" t="s">
        <v>187</v>
      </c>
      <c r="C62" s="24" t="s">
        <v>39</v>
      </c>
      <c r="D62" s="2">
        <v>9798</v>
      </c>
      <c r="E62" s="1"/>
      <c r="F62" s="2"/>
    </row>
    <row r="63" spans="1:6" ht="12.75">
      <c r="A63" s="1">
        <v>55</v>
      </c>
      <c r="B63" s="23" t="s">
        <v>188</v>
      </c>
      <c r="C63" s="24" t="s">
        <v>53</v>
      </c>
      <c r="D63" s="2">
        <v>9782</v>
      </c>
      <c r="E63" s="1"/>
      <c r="F63" s="2"/>
    </row>
    <row r="64" spans="1:6" ht="12.75">
      <c r="A64" s="1">
        <v>56</v>
      </c>
      <c r="B64" s="23" t="s">
        <v>189</v>
      </c>
      <c r="C64" s="24" t="s">
        <v>53</v>
      </c>
      <c r="D64" s="2">
        <v>9745</v>
      </c>
      <c r="E64" s="1"/>
      <c r="F64" s="2"/>
    </row>
    <row r="65" spans="1:6" ht="12.75">
      <c r="A65" s="1">
        <v>57</v>
      </c>
      <c r="B65" s="23" t="s">
        <v>85</v>
      </c>
      <c r="C65" s="24" t="s">
        <v>70</v>
      </c>
      <c r="D65" s="2">
        <v>9695</v>
      </c>
      <c r="E65" s="1"/>
      <c r="F65" s="2"/>
    </row>
    <row r="66" spans="1:6" ht="12.75">
      <c r="A66" s="1">
        <v>58</v>
      </c>
      <c r="B66" s="23" t="s">
        <v>190</v>
      </c>
      <c r="C66" s="24" t="s">
        <v>37</v>
      </c>
      <c r="D66" s="2">
        <v>9592</v>
      </c>
      <c r="E66" s="1"/>
      <c r="F66" s="2"/>
    </row>
    <row r="67" spans="1:6" ht="12.75">
      <c r="A67" s="1">
        <v>59</v>
      </c>
      <c r="B67" s="23" t="s">
        <v>191</v>
      </c>
      <c r="C67" s="24" t="s">
        <v>32</v>
      </c>
      <c r="D67" s="2">
        <v>9584</v>
      </c>
      <c r="E67" s="1"/>
      <c r="F67" s="2"/>
    </row>
    <row r="68" spans="1:6" ht="12.75">
      <c r="A68" s="1">
        <v>60</v>
      </c>
      <c r="B68" s="26" t="s">
        <v>38</v>
      </c>
      <c r="C68" s="24" t="s">
        <v>39</v>
      </c>
      <c r="D68" s="2">
        <v>9517</v>
      </c>
      <c r="E68" s="1"/>
      <c r="F68" s="2"/>
    </row>
    <row r="69" spans="1:6" ht="12.75">
      <c r="A69" s="1">
        <v>61</v>
      </c>
      <c r="B69" s="23" t="s">
        <v>192</v>
      </c>
      <c r="C69" s="24" t="s">
        <v>34</v>
      </c>
      <c r="D69" s="2">
        <v>9207</v>
      </c>
      <c r="E69" s="1"/>
      <c r="F69" s="2"/>
    </row>
    <row r="70" spans="1:6" ht="12.75">
      <c r="A70" s="1">
        <v>62</v>
      </c>
      <c r="B70" s="23" t="s">
        <v>193</v>
      </c>
      <c r="C70" s="24" t="s">
        <v>37</v>
      </c>
      <c r="D70" s="2">
        <v>9118</v>
      </c>
      <c r="E70" s="1"/>
      <c r="F70" s="2"/>
    </row>
    <row r="71" spans="1:6" ht="12.75">
      <c r="A71" s="1">
        <v>63</v>
      </c>
      <c r="B71" s="23" t="s">
        <v>194</v>
      </c>
      <c r="C71" s="24" t="s">
        <v>32</v>
      </c>
      <c r="D71" s="2">
        <v>9092</v>
      </c>
      <c r="E71" s="1"/>
      <c r="F71" s="2"/>
    </row>
    <row r="72" spans="1:6" ht="12.75">
      <c r="A72" s="1">
        <v>64</v>
      </c>
      <c r="B72" s="27" t="s">
        <v>195</v>
      </c>
      <c r="C72" s="24" t="s">
        <v>80</v>
      </c>
      <c r="D72" s="2">
        <v>8954</v>
      </c>
      <c r="E72" s="1"/>
      <c r="F72" s="2"/>
    </row>
    <row r="73" spans="1:6" ht="12.75">
      <c r="A73" s="1">
        <v>65</v>
      </c>
      <c r="B73" s="7" t="s">
        <v>196</v>
      </c>
      <c r="C73" s="24" t="s">
        <v>84</v>
      </c>
      <c r="D73" s="2">
        <v>8908</v>
      </c>
      <c r="E73" s="1"/>
      <c r="F73" s="2"/>
    </row>
    <row r="74" spans="1:6" ht="12.75">
      <c r="A74" s="1">
        <v>66</v>
      </c>
      <c r="B74" s="23" t="s">
        <v>197</v>
      </c>
      <c r="C74" s="24" t="s">
        <v>98</v>
      </c>
      <c r="D74" s="2">
        <v>8848</v>
      </c>
      <c r="E74" s="1"/>
      <c r="F74" s="2"/>
    </row>
    <row r="75" spans="1:6" ht="12.75">
      <c r="A75" s="1">
        <v>67</v>
      </c>
      <c r="B75" s="23" t="s">
        <v>67</v>
      </c>
      <c r="C75" s="24" t="s">
        <v>68</v>
      </c>
      <c r="D75" s="2">
        <v>8746</v>
      </c>
      <c r="E75" s="1"/>
      <c r="F75" s="2"/>
    </row>
    <row r="76" spans="1:6" ht="12.75">
      <c r="A76" s="1">
        <v>68</v>
      </c>
      <c r="B76" s="23" t="s">
        <v>198</v>
      </c>
      <c r="C76" s="24" t="s">
        <v>37</v>
      </c>
      <c r="D76" s="2">
        <v>8616</v>
      </c>
      <c r="E76" s="1"/>
      <c r="F76" s="2"/>
    </row>
    <row r="77" spans="1:6" ht="12.75">
      <c r="A77" s="1">
        <v>69</v>
      </c>
      <c r="B77" s="23" t="s">
        <v>199</v>
      </c>
      <c r="C77" s="24" t="s">
        <v>164</v>
      </c>
      <c r="D77" s="2">
        <v>8477</v>
      </c>
      <c r="E77" s="1"/>
      <c r="F77" s="2"/>
    </row>
    <row r="78" spans="1:6" ht="12.75">
      <c r="A78" s="1">
        <v>70</v>
      </c>
      <c r="B78" s="23" t="s">
        <v>99</v>
      </c>
      <c r="C78" s="24" t="s">
        <v>70</v>
      </c>
      <c r="D78" s="2">
        <v>8444</v>
      </c>
      <c r="E78" s="1"/>
      <c r="F78" s="2"/>
    </row>
    <row r="79" spans="1:6" ht="12.75">
      <c r="A79" s="1">
        <v>71</v>
      </c>
      <c r="B79" s="23" t="s">
        <v>200</v>
      </c>
      <c r="C79" s="24" t="s">
        <v>37</v>
      </c>
      <c r="D79" s="2">
        <v>8440</v>
      </c>
      <c r="E79" s="1"/>
      <c r="F79" s="2"/>
    </row>
    <row r="80" spans="1:6" ht="12.75">
      <c r="A80" s="1">
        <v>72</v>
      </c>
      <c r="B80" s="23" t="s">
        <v>201</v>
      </c>
      <c r="C80" s="24" t="s">
        <v>166</v>
      </c>
      <c r="D80" s="2">
        <v>8201</v>
      </c>
      <c r="E80" s="1"/>
      <c r="F80" s="2"/>
    </row>
    <row r="81" spans="1:6" ht="12.75">
      <c r="A81" s="1">
        <v>73</v>
      </c>
      <c r="B81" s="23" t="s">
        <v>202</v>
      </c>
      <c r="C81" s="24" t="s">
        <v>90</v>
      </c>
      <c r="D81" s="2">
        <v>8098</v>
      </c>
      <c r="E81" s="1"/>
      <c r="F81" s="2"/>
    </row>
    <row r="82" spans="1:6" ht="12.75">
      <c r="A82" s="1">
        <v>74</v>
      </c>
      <c r="B82" s="23" t="s">
        <v>108</v>
      </c>
      <c r="C82" s="24" t="s">
        <v>80</v>
      </c>
      <c r="D82" s="2">
        <v>7686</v>
      </c>
      <c r="E82" s="1"/>
      <c r="F82" s="2"/>
    </row>
    <row r="83" spans="1:6" ht="12.75">
      <c r="A83" s="1">
        <v>75</v>
      </c>
      <c r="B83" s="23" t="s">
        <v>203</v>
      </c>
      <c r="C83" s="24" t="s">
        <v>34</v>
      </c>
      <c r="D83" s="2">
        <v>7578</v>
      </c>
      <c r="E83" s="1"/>
      <c r="F83" s="2"/>
    </row>
    <row r="84" spans="1:6" ht="12.75">
      <c r="A84" s="1">
        <v>76</v>
      </c>
      <c r="B84" s="23" t="s">
        <v>204</v>
      </c>
      <c r="C84" s="24" t="s">
        <v>92</v>
      </c>
      <c r="D84" s="2">
        <v>7572</v>
      </c>
      <c r="E84" s="1"/>
      <c r="F84" s="2"/>
    </row>
    <row r="85" spans="1:6" ht="12.75">
      <c r="A85" s="1">
        <v>77</v>
      </c>
      <c r="B85" s="23" t="s">
        <v>205</v>
      </c>
      <c r="C85" s="24" t="s">
        <v>62</v>
      </c>
      <c r="D85" s="2">
        <v>7327</v>
      </c>
      <c r="E85" s="1"/>
      <c r="F85" s="2"/>
    </row>
    <row r="86" spans="1:6" ht="12.75">
      <c r="A86" s="1">
        <v>78</v>
      </c>
      <c r="B86" s="23" t="s">
        <v>206</v>
      </c>
      <c r="C86" s="24" t="s">
        <v>66</v>
      </c>
      <c r="D86" s="2">
        <v>7109</v>
      </c>
      <c r="E86" s="1"/>
      <c r="F86" s="2"/>
    </row>
    <row r="87" spans="1:6" ht="12.75">
      <c r="A87" s="1">
        <v>79</v>
      </c>
      <c r="B87" s="23" t="s">
        <v>207</v>
      </c>
      <c r="C87" s="24" t="s">
        <v>48</v>
      </c>
      <c r="D87" s="2">
        <v>7040</v>
      </c>
      <c r="E87" s="1"/>
      <c r="F87" s="2"/>
    </row>
    <row r="88" spans="1:6" ht="12.75">
      <c r="A88" s="1">
        <v>80</v>
      </c>
      <c r="B88" s="23" t="s">
        <v>208</v>
      </c>
      <c r="C88" s="24" t="s">
        <v>84</v>
      </c>
      <c r="D88" s="2">
        <v>7025</v>
      </c>
      <c r="E88" s="1"/>
      <c r="F88" s="2"/>
    </row>
    <row r="89" spans="1:6" ht="12.75">
      <c r="A89" s="1">
        <v>81</v>
      </c>
      <c r="B89" s="23" t="s">
        <v>209</v>
      </c>
      <c r="C89" s="24" t="s">
        <v>76</v>
      </c>
      <c r="D89" s="2">
        <v>6730</v>
      </c>
      <c r="E89" s="1"/>
      <c r="F89" s="2"/>
    </row>
    <row r="90" spans="1:6" ht="12.75">
      <c r="A90" s="1">
        <v>82</v>
      </c>
      <c r="B90" s="23" t="s">
        <v>72</v>
      </c>
      <c r="C90" s="24" t="s">
        <v>64</v>
      </c>
      <c r="D90" s="2">
        <v>6710</v>
      </c>
      <c r="E90" s="1"/>
      <c r="F90" s="2"/>
    </row>
    <row r="91" spans="1:6" ht="12.75">
      <c r="A91" s="1">
        <v>83</v>
      </c>
      <c r="B91" s="23" t="s">
        <v>210</v>
      </c>
      <c r="C91" s="24" t="s">
        <v>59</v>
      </c>
      <c r="D91" s="2">
        <v>6675</v>
      </c>
      <c r="E91" s="1"/>
      <c r="F91" s="2"/>
    </row>
    <row r="92" spans="1:6" ht="12.75">
      <c r="A92" s="1">
        <v>84</v>
      </c>
      <c r="B92" s="23" t="s">
        <v>211</v>
      </c>
      <c r="C92" s="24" t="s">
        <v>78</v>
      </c>
      <c r="D92" s="2">
        <v>6550</v>
      </c>
      <c r="E92" s="1"/>
      <c r="F92" s="2"/>
    </row>
    <row r="93" spans="1:6" ht="12.75">
      <c r="A93" s="1">
        <v>85</v>
      </c>
      <c r="B93" s="23" t="s">
        <v>212</v>
      </c>
      <c r="C93" s="24" t="s">
        <v>84</v>
      </c>
      <c r="D93" s="2">
        <v>6471</v>
      </c>
      <c r="E93" s="1"/>
      <c r="F93" s="2"/>
    </row>
    <row r="94" spans="1:6" ht="12.75">
      <c r="A94" s="1">
        <v>86</v>
      </c>
      <c r="B94" s="23" t="s">
        <v>103</v>
      </c>
      <c r="C94" s="24" t="s">
        <v>78</v>
      </c>
      <c r="D94" s="2">
        <v>5831</v>
      </c>
      <c r="E94" s="1"/>
      <c r="F94" s="2"/>
    </row>
    <row r="95" spans="1:6" ht="12.75">
      <c r="A95" s="1">
        <v>87</v>
      </c>
      <c r="B95" s="23" t="s">
        <v>61</v>
      </c>
      <c r="C95" s="24" t="s">
        <v>62</v>
      </c>
      <c r="D95" s="2">
        <v>5570</v>
      </c>
      <c r="E95" s="1"/>
      <c r="F95" s="2"/>
    </row>
    <row r="96" spans="1:6" ht="12.75">
      <c r="A96" s="1">
        <v>88</v>
      </c>
      <c r="B96" s="23" t="s">
        <v>213</v>
      </c>
      <c r="C96" s="24" t="s">
        <v>30</v>
      </c>
      <c r="D96" s="2">
        <v>5403</v>
      </c>
      <c r="E96" s="1"/>
      <c r="F96" s="2"/>
    </row>
    <row r="97" spans="1:6" ht="12.75">
      <c r="A97" s="1">
        <v>89</v>
      </c>
      <c r="B97" s="23" t="s">
        <v>214</v>
      </c>
      <c r="C97" s="24" t="s">
        <v>64</v>
      </c>
      <c r="D97" s="2">
        <v>5123</v>
      </c>
      <c r="E97" s="1"/>
      <c r="F97" s="2"/>
    </row>
    <row r="98" spans="1:6" ht="12.75">
      <c r="A98" s="1">
        <v>90</v>
      </c>
      <c r="B98" s="23" t="s">
        <v>215</v>
      </c>
      <c r="C98" s="24" t="s">
        <v>171</v>
      </c>
      <c r="D98" s="2">
        <v>4969</v>
      </c>
      <c r="E98" s="1"/>
      <c r="F98" s="2"/>
    </row>
    <row r="99" spans="1:6" ht="12.75">
      <c r="A99" s="1">
        <v>91</v>
      </c>
      <c r="B99" s="23" t="s">
        <v>216</v>
      </c>
      <c r="C99" s="24" t="s">
        <v>94</v>
      </c>
      <c r="D99" s="2">
        <v>4857</v>
      </c>
      <c r="E99" s="1"/>
      <c r="F99" s="2"/>
    </row>
    <row r="100" spans="1:6" ht="12.75">
      <c r="A100" s="1">
        <v>92</v>
      </c>
      <c r="B100" s="23" t="s">
        <v>217</v>
      </c>
      <c r="C100" s="24" t="s">
        <v>41</v>
      </c>
      <c r="D100" s="2">
        <v>4603</v>
      </c>
      <c r="E100" s="1"/>
      <c r="F100" s="2"/>
    </row>
    <row r="101" spans="1:6" ht="12.75">
      <c r="A101" s="1">
        <v>93</v>
      </c>
      <c r="B101" s="23" t="s">
        <v>218</v>
      </c>
      <c r="C101" s="24" t="s">
        <v>84</v>
      </c>
      <c r="D101" s="2">
        <v>3917</v>
      </c>
      <c r="E101" s="1"/>
      <c r="F101" s="2"/>
    </row>
    <row r="102" spans="1:6" ht="12.75">
      <c r="A102" s="1">
        <v>94</v>
      </c>
      <c r="B102" s="23" t="s">
        <v>219</v>
      </c>
      <c r="C102" s="24" t="s">
        <v>90</v>
      </c>
      <c r="D102" s="2">
        <v>3016</v>
      </c>
      <c r="E102" s="1"/>
      <c r="F102" s="2"/>
    </row>
    <row r="103" spans="1:6" ht="12.75">
      <c r="A103" s="1">
        <v>95</v>
      </c>
      <c r="B103" s="23" t="s">
        <v>220</v>
      </c>
      <c r="C103" s="24" t="s">
        <v>173</v>
      </c>
      <c r="D103" s="2">
        <v>2768</v>
      </c>
      <c r="E103" s="1"/>
      <c r="F103" s="2"/>
    </row>
    <row r="104" spans="1:6" ht="12.75">
      <c r="A104" s="1">
        <v>96</v>
      </c>
      <c r="B104" s="23" t="s">
        <v>221</v>
      </c>
      <c r="C104" s="24" t="s">
        <v>86</v>
      </c>
      <c r="D104" s="2">
        <v>2112</v>
      </c>
      <c r="E104" s="1"/>
      <c r="F104" s="2"/>
    </row>
    <row r="105" spans="1:6" ht="12.75">
      <c r="A105" s="1">
        <v>97</v>
      </c>
      <c r="B105" s="23" t="s">
        <v>222</v>
      </c>
      <c r="C105" s="24" t="s">
        <v>84</v>
      </c>
      <c r="D105" s="2">
        <v>2049</v>
      </c>
      <c r="E105" s="1"/>
      <c r="F105" s="2"/>
    </row>
    <row r="106" spans="1:6" ht="12.75">
      <c r="A106" s="1">
        <v>98</v>
      </c>
      <c r="B106" s="23" t="s">
        <v>110</v>
      </c>
      <c r="C106" s="24" t="s">
        <v>84</v>
      </c>
      <c r="D106" s="2">
        <v>833</v>
      </c>
      <c r="E106" s="1"/>
      <c r="F106" s="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C6" sqref="C6"/>
    </sheetView>
  </sheetViews>
  <sheetFormatPr defaultColWidth="8.00390625" defaultRowHeight="12.75"/>
  <cols>
    <col min="1" max="1" width="5.8515625" style="1" customWidth="1"/>
    <col min="2" max="2" width="27.7109375" style="0" customWidth="1"/>
    <col min="3" max="3" width="9.140625" style="1" customWidth="1"/>
    <col min="4" max="4" width="9.140625" style="2" customWidth="1"/>
    <col min="5" max="6" width="9.140625" style="0" customWidth="1"/>
    <col min="7" max="7" width="17.00390625" style="0" customWidth="1"/>
    <col min="8" max="16384" width="9.140625" style="0" customWidth="1"/>
  </cols>
  <sheetData>
    <row r="1" spans="1:4" s="4" customFormat="1" ht="21" customHeight="1">
      <c r="A1" s="3" t="s">
        <v>223</v>
      </c>
      <c r="C1" s="5"/>
      <c r="D1" s="6"/>
    </row>
    <row r="2" spans="1:8" s="4" customFormat="1" ht="12.75" customHeight="1">
      <c r="A2" s="3" t="s">
        <v>224</v>
      </c>
      <c r="C2" s="5"/>
      <c r="D2" s="6"/>
      <c r="F2" t="s">
        <v>225</v>
      </c>
      <c r="G2" t="s">
        <v>226</v>
      </c>
      <c r="H2" s="9" t="s">
        <v>227</v>
      </c>
    </row>
    <row r="3" spans="1:8" ht="12.75">
      <c r="A3" s="9" t="s">
        <v>228</v>
      </c>
      <c r="C3" s="9" t="s">
        <v>229</v>
      </c>
      <c r="F3" t="s">
        <v>230</v>
      </c>
      <c r="G3" t="s">
        <v>231</v>
      </c>
      <c r="H3" s="9" t="s">
        <v>232</v>
      </c>
    </row>
    <row r="4" spans="3:8" ht="12.75">
      <c r="C4" s="9" t="s">
        <v>233</v>
      </c>
      <c r="F4" t="s">
        <v>234</v>
      </c>
      <c r="G4" t="s">
        <v>235</v>
      </c>
      <c r="H4" t="s">
        <v>236</v>
      </c>
    </row>
    <row r="5" spans="1:8" ht="12.75">
      <c r="A5" s="9"/>
      <c r="C5" s="1" t="s">
        <v>237</v>
      </c>
      <c r="F5" t="s">
        <v>238</v>
      </c>
      <c r="G5" t="s">
        <v>239</v>
      </c>
      <c r="H5" s="9" t="s">
        <v>240</v>
      </c>
    </row>
    <row r="6" spans="1:8" ht="12.75">
      <c r="A6" s="9"/>
      <c r="F6" t="s">
        <v>241</v>
      </c>
      <c r="G6" t="s">
        <v>139</v>
      </c>
      <c r="H6" s="9" t="s">
        <v>242</v>
      </c>
    </row>
    <row r="7" spans="1:8" ht="12.75">
      <c r="A7" s="3" t="s">
        <v>21</v>
      </c>
      <c r="B7" s="4" t="s">
        <v>22</v>
      </c>
      <c r="C7" s="5" t="s">
        <v>23</v>
      </c>
      <c r="D7" s="6" t="s">
        <v>24</v>
      </c>
      <c r="F7" t="s">
        <v>243</v>
      </c>
      <c r="G7" t="s">
        <v>142</v>
      </c>
      <c r="H7" s="9" t="s">
        <v>244</v>
      </c>
    </row>
    <row r="8" spans="6:8" ht="12.75">
      <c r="F8" t="s">
        <v>245</v>
      </c>
      <c r="G8" t="s">
        <v>246</v>
      </c>
      <c r="H8" s="9" t="s">
        <v>247</v>
      </c>
    </row>
    <row r="9" spans="1:8" ht="12.75">
      <c r="A9" s="10">
        <v>1</v>
      </c>
      <c r="B9" s="17" t="s">
        <v>161</v>
      </c>
      <c r="C9" s="18" t="s">
        <v>32</v>
      </c>
      <c r="D9" s="2">
        <v>16873</v>
      </c>
      <c r="E9" s="1"/>
      <c r="F9" s="28" t="s">
        <v>248</v>
      </c>
      <c r="G9" t="s">
        <v>249</v>
      </c>
      <c r="H9" s="9" t="s">
        <v>250</v>
      </c>
    </row>
    <row r="10" spans="1:6" ht="12.75">
      <c r="A10" s="12">
        <v>2</v>
      </c>
      <c r="B10" s="29" t="s">
        <v>31</v>
      </c>
      <c r="C10" s="20" t="s">
        <v>32</v>
      </c>
      <c r="D10" s="2">
        <v>16651</v>
      </c>
      <c r="E10" s="1"/>
      <c r="F10" s="2"/>
    </row>
    <row r="11" spans="1:6" ht="12.75">
      <c r="A11" s="14">
        <v>3</v>
      </c>
      <c r="B11" s="21" t="s">
        <v>145</v>
      </c>
      <c r="C11" s="22" t="s">
        <v>84</v>
      </c>
      <c r="D11" s="2">
        <v>16322</v>
      </c>
      <c r="E11" s="1"/>
      <c r="F11" s="2"/>
    </row>
    <row r="12" spans="1:6" ht="12.75">
      <c r="A12" s="1">
        <v>4</v>
      </c>
      <c r="B12" s="23" t="s">
        <v>251</v>
      </c>
      <c r="C12" s="24" t="s">
        <v>34</v>
      </c>
      <c r="D12" s="2">
        <v>15585</v>
      </c>
      <c r="E12" s="1"/>
      <c r="F12" s="2"/>
    </row>
    <row r="13" spans="1:8" ht="12.75">
      <c r="A13" s="1">
        <v>5</v>
      </c>
      <c r="B13" s="7" t="s">
        <v>147</v>
      </c>
      <c r="C13" s="24" t="s">
        <v>84</v>
      </c>
      <c r="D13" s="2">
        <v>15386</v>
      </c>
      <c r="E13" s="1"/>
      <c r="F13" s="4"/>
      <c r="G13" s="4"/>
      <c r="H13" s="4"/>
    </row>
    <row r="14" spans="1:6" ht="12.75">
      <c r="A14" s="1">
        <v>6</v>
      </c>
      <c r="B14" s="23" t="s">
        <v>252</v>
      </c>
      <c r="C14" s="24" t="s">
        <v>166</v>
      </c>
      <c r="D14" s="2">
        <v>14983</v>
      </c>
      <c r="E14" s="1"/>
      <c r="F14" s="4" t="s">
        <v>42</v>
      </c>
    </row>
    <row r="15" spans="1:8" ht="12.75">
      <c r="A15" s="1">
        <v>7</v>
      </c>
      <c r="B15" s="23" t="s">
        <v>253</v>
      </c>
      <c r="C15" s="24" t="s">
        <v>64</v>
      </c>
      <c r="D15" s="2">
        <v>14858</v>
      </c>
      <c r="E15" s="1"/>
      <c r="F15" s="5" t="s">
        <v>44</v>
      </c>
      <c r="G15" s="5" t="s">
        <v>45</v>
      </c>
      <c r="H15" s="5" t="s">
        <v>46</v>
      </c>
    </row>
    <row r="16" spans="1:8" ht="12.75">
      <c r="A16" s="1">
        <v>8</v>
      </c>
      <c r="B16" s="23" t="s">
        <v>254</v>
      </c>
      <c r="C16" s="24" t="s">
        <v>68</v>
      </c>
      <c r="D16" s="2">
        <v>14789</v>
      </c>
      <c r="E16" s="1"/>
      <c r="F16" s="2">
        <v>1</v>
      </c>
      <c r="G16" t="s">
        <v>32</v>
      </c>
      <c r="H16" s="16">
        <v>698.4166666666666</v>
      </c>
    </row>
    <row r="17" spans="1:8" ht="12.75">
      <c r="A17" s="1">
        <v>9</v>
      </c>
      <c r="B17" s="23" t="s">
        <v>79</v>
      </c>
      <c r="C17" s="24" t="s">
        <v>66</v>
      </c>
      <c r="D17" s="2">
        <v>13892</v>
      </c>
      <c r="E17" s="1"/>
      <c r="F17" s="2">
        <v>2</v>
      </c>
      <c r="G17" t="s">
        <v>84</v>
      </c>
      <c r="H17" s="16">
        <v>660.5833333333334</v>
      </c>
    </row>
    <row r="18" spans="1:8" ht="12.75">
      <c r="A18" s="1">
        <v>10</v>
      </c>
      <c r="B18" s="23" t="s">
        <v>174</v>
      </c>
      <c r="C18" s="24" t="s">
        <v>155</v>
      </c>
      <c r="D18" s="2">
        <v>13719</v>
      </c>
      <c r="E18" s="1"/>
      <c r="F18" s="2">
        <v>3</v>
      </c>
      <c r="G18" t="s">
        <v>166</v>
      </c>
      <c r="H18" s="16">
        <v>624.2916666666666</v>
      </c>
    </row>
    <row r="19" spans="1:8" ht="12.75">
      <c r="A19" s="1">
        <v>11</v>
      </c>
      <c r="B19" s="23" t="s">
        <v>255</v>
      </c>
      <c r="C19" s="24" t="s">
        <v>37</v>
      </c>
      <c r="D19" s="2">
        <v>13236</v>
      </c>
      <c r="E19" s="1"/>
      <c r="F19" s="2">
        <v>4</v>
      </c>
      <c r="G19" t="s">
        <v>64</v>
      </c>
      <c r="H19" s="16">
        <v>619.0833333333334</v>
      </c>
    </row>
    <row r="20" spans="1:8" ht="12.75">
      <c r="A20" s="1">
        <v>12</v>
      </c>
      <c r="B20" s="23" t="s">
        <v>51</v>
      </c>
      <c r="C20" s="24" t="s">
        <v>37</v>
      </c>
      <c r="D20" s="2">
        <v>13169</v>
      </c>
      <c r="E20" s="1"/>
      <c r="F20" s="2">
        <v>5</v>
      </c>
      <c r="G20" t="s">
        <v>68</v>
      </c>
      <c r="H20" s="16">
        <v>616.2083333333334</v>
      </c>
    </row>
    <row r="21" spans="1:8" ht="12.75">
      <c r="A21" s="1">
        <v>13</v>
      </c>
      <c r="B21" s="25" t="s">
        <v>256</v>
      </c>
      <c r="C21" s="24" t="s">
        <v>98</v>
      </c>
      <c r="D21" s="2">
        <v>12763</v>
      </c>
      <c r="E21" s="1"/>
      <c r="F21" s="2">
        <v>6</v>
      </c>
      <c r="G21" t="s">
        <v>66</v>
      </c>
      <c r="H21" s="16">
        <v>578.8333333333334</v>
      </c>
    </row>
    <row r="22" spans="1:8" ht="12.75">
      <c r="A22" s="1">
        <v>14</v>
      </c>
      <c r="B22" s="25" t="s">
        <v>184</v>
      </c>
      <c r="C22" s="24" t="s">
        <v>41</v>
      </c>
      <c r="D22" s="2">
        <v>12355</v>
      </c>
      <c r="E22" s="1"/>
      <c r="F22" s="2">
        <v>7</v>
      </c>
      <c r="G22" t="s">
        <v>34</v>
      </c>
      <c r="H22" s="16">
        <v>573.5208333333334</v>
      </c>
    </row>
    <row r="23" spans="1:8" ht="12.75">
      <c r="A23" s="1">
        <v>15</v>
      </c>
      <c r="B23" s="23" t="s">
        <v>257</v>
      </c>
      <c r="C23" s="24" t="s">
        <v>34</v>
      </c>
      <c r="D23" s="2">
        <v>11944</v>
      </c>
      <c r="E23" s="1"/>
      <c r="F23" s="2">
        <v>8</v>
      </c>
      <c r="G23" t="s">
        <v>155</v>
      </c>
      <c r="H23" s="16">
        <v>571.625</v>
      </c>
    </row>
    <row r="24" spans="1:8" ht="12.75">
      <c r="A24" s="1">
        <v>16</v>
      </c>
      <c r="B24" s="23" t="s">
        <v>83</v>
      </c>
      <c r="C24" s="24" t="s">
        <v>48</v>
      </c>
      <c r="D24" s="2">
        <v>11708</v>
      </c>
      <c r="E24" s="1"/>
      <c r="F24" s="2">
        <v>9</v>
      </c>
      <c r="G24" t="s">
        <v>37</v>
      </c>
      <c r="H24" s="16">
        <v>518.3055555555555</v>
      </c>
    </row>
    <row r="25" spans="1:8" ht="12.75">
      <c r="A25" s="1">
        <v>17</v>
      </c>
      <c r="B25" s="23" t="s">
        <v>258</v>
      </c>
      <c r="C25" s="24" t="s">
        <v>76</v>
      </c>
      <c r="D25" s="2">
        <v>11552</v>
      </c>
      <c r="E25" s="1"/>
      <c r="F25" s="2">
        <v>10</v>
      </c>
      <c r="G25" t="s">
        <v>41</v>
      </c>
      <c r="H25" s="16">
        <v>514.7916666666666</v>
      </c>
    </row>
    <row r="26" spans="1:8" ht="12.75">
      <c r="A26" s="1">
        <v>18</v>
      </c>
      <c r="B26" s="23" t="s">
        <v>259</v>
      </c>
      <c r="C26" s="24" t="s">
        <v>70</v>
      </c>
      <c r="D26" s="2">
        <v>11248</v>
      </c>
      <c r="E26" s="1"/>
      <c r="F26" s="2">
        <v>11</v>
      </c>
      <c r="G26" t="s">
        <v>98</v>
      </c>
      <c r="H26" s="16">
        <v>497.4791666666667</v>
      </c>
    </row>
    <row r="27" spans="1:8" ht="12.75">
      <c r="A27" s="1">
        <v>19</v>
      </c>
      <c r="B27" s="23" t="s">
        <v>179</v>
      </c>
      <c r="C27" s="24" t="s">
        <v>98</v>
      </c>
      <c r="D27" s="2">
        <v>11116</v>
      </c>
      <c r="E27" s="1"/>
      <c r="F27" s="2">
        <v>12</v>
      </c>
      <c r="G27" t="s">
        <v>76</v>
      </c>
      <c r="H27" s="16">
        <v>481.3333333333333</v>
      </c>
    </row>
    <row r="28" spans="1:8" ht="12.75">
      <c r="A28" s="1">
        <v>20</v>
      </c>
      <c r="B28" s="23" t="s">
        <v>260</v>
      </c>
      <c r="C28" s="24" t="s">
        <v>39</v>
      </c>
      <c r="D28" s="2">
        <v>11091</v>
      </c>
      <c r="E28" s="1"/>
      <c r="F28" s="2">
        <v>13</v>
      </c>
      <c r="G28" t="s">
        <v>70</v>
      </c>
      <c r="H28" s="16">
        <v>468.6666666666667</v>
      </c>
    </row>
    <row r="29" spans="1:8" ht="12.75">
      <c r="A29" s="1">
        <v>21</v>
      </c>
      <c r="B29" s="23" t="s">
        <v>261</v>
      </c>
      <c r="C29" s="24" t="s">
        <v>37</v>
      </c>
      <c r="D29" s="2">
        <v>10913</v>
      </c>
      <c r="E29" s="1"/>
      <c r="F29" s="2">
        <v>14</v>
      </c>
      <c r="G29" t="s">
        <v>39</v>
      </c>
      <c r="H29" s="16">
        <v>462.125</v>
      </c>
    </row>
    <row r="30" spans="1:8" ht="12.75">
      <c r="A30" s="1">
        <v>22</v>
      </c>
      <c r="B30" s="23" t="s">
        <v>182</v>
      </c>
      <c r="C30" s="24" t="s">
        <v>90</v>
      </c>
      <c r="D30" s="2">
        <v>10909</v>
      </c>
      <c r="E30" s="1"/>
      <c r="F30" s="2">
        <v>15</v>
      </c>
      <c r="G30" t="s">
        <v>59</v>
      </c>
      <c r="H30" s="16">
        <v>448.9583333333333</v>
      </c>
    </row>
    <row r="31" spans="1:8" ht="12.75">
      <c r="A31" s="1">
        <v>23</v>
      </c>
      <c r="B31" t="s">
        <v>71</v>
      </c>
      <c r="C31" s="24" t="s">
        <v>59</v>
      </c>
      <c r="D31" s="2">
        <v>10775</v>
      </c>
      <c r="E31" s="1"/>
      <c r="F31" s="2">
        <v>16</v>
      </c>
      <c r="G31" t="s">
        <v>48</v>
      </c>
      <c r="H31" s="16">
        <v>438.1875</v>
      </c>
    </row>
    <row r="32" spans="1:8" ht="12.75">
      <c r="A32" s="1">
        <v>24</v>
      </c>
      <c r="B32" s="23" t="s">
        <v>262</v>
      </c>
      <c r="C32" s="24" t="s">
        <v>80</v>
      </c>
      <c r="D32" s="2">
        <v>9832</v>
      </c>
      <c r="E32" s="1"/>
      <c r="F32" s="2">
        <v>17</v>
      </c>
      <c r="G32" t="s">
        <v>80</v>
      </c>
      <c r="H32" s="16">
        <v>409.6666666666667</v>
      </c>
    </row>
    <row r="33" spans="1:8" ht="12.75">
      <c r="A33" s="1">
        <v>25</v>
      </c>
      <c r="B33" s="30" t="s">
        <v>144</v>
      </c>
      <c r="C33" s="24" t="s">
        <v>53</v>
      </c>
      <c r="D33" s="2">
        <v>9544</v>
      </c>
      <c r="E33" s="1"/>
      <c r="F33" s="2">
        <v>18</v>
      </c>
      <c r="G33" t="s">
        <v>90</v>
      </c>
      <c r="H33" s="16">
        <v>404.7916666666667</v>
      </c>
    </row>
    <row r="34" spans="1:8" ht="12.75">
      <c r="A34" s="1">
        <v>26</v>
      </c>
      <c r="B34" s="23" t="s">
        <v>207</v>
      </c>
      <c r="C34" s="24" t="s">
        <v>48</v>
      </c>
      <c r="D34" s="2">
        <v>9325</v>
      </c>
      <c r="E34" s="1"/>
      <c r="F34" s="2">
        <v>19</v>
      </c>
      <c r="G34" t="s">
        <v>53</v>
      </c>
      <c r="H34" s="16">
        <v>397.6666666666667</v>
      </c>
    </row>
    <row r="35" spans="1:8" ht="12.75">
      <c r="A35" s="1">
        <v>27</v>
      </c>
      <c r="B35" s="23" t="s">
        <v>263</v>
      </c>
      <c r="C35" s="24" t="s">
        <v>88</v>
      </c>
      <c r="D35" s="2">
        <v>9180</v>
      </c>
      <c r="E35" s="1"/>
      <c r="F35" s="2">
        <v>20</v>
      </c>
      <c r="G35" t="s">
        <v>88</v>
      </c>
      <c r="H35" s="16">
        <v>382.5</v>
      </c>
    </row>
    <row r="36" spans="1:8" ht="12.75">
      <c r="A36" s="1">
        <v>28</v>
      </c>
      <c r="B36" s="23" t="s">
        <v>264</v>
      </c>
      <c r="C36" s="24" t="s">
        <v>90</v>
      </c>
      <c r="D36" s="2">
        <v>8521</v>
      </c>
      <c r="E36" s="1"/>
      <c r="F36" s="2"/>
      <c r="H36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34">
      <selection activeCell="A9" sqref="A9"/>
    </sheetView>
  </sheetViews>
  <sheetFormatPr defaultColWidth="10.28125" defaultRowHeight="12.75"/>
  <cols>
    <col min="1" max="1" width="11.00390625" style="0" customWidth="1"/>
    <col min="2" max="2" width="26.28125" style="0" customWidth="1"/>
    <col min="3" max="11" width="11.00390625" style="0" customWidth="1"/>
    <col min="12" max="12" width="9.140625" style="0" customWidth="1"/>
    <col min="13" max="17" width="11.00390625" style="0" hidden="1" customWidth="1"/>
    <col min="18" max="18" width="9.140625" style="0" customWidth="1"/>
    <col min="19" max="16384" width="11.00390625" style="0" customWidth="1"/>
  </cols>
  <sheetData>
    <row r="1" spans="1:18" ht="12.75">
      <c r="A1" s="3" t="s">
        <v>265</v>
      </c>
      <c r="B1" s="4"/>
      <c r="C1" s="5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3" t="s">
        <v>266</v>
      </c>
      <c r="B2" s="4"/>
      <c r="C2" s="5"/>
      <c r="D2" s="6"/>
      <c r="E2" s="4"/>
      <c r="F2" t="s">
        <v>267</v>
      </c>
      <c r="G2" s="26" t="s">
        <v>268</v>
      </c>
      <c r="H2" s="9" t="s">
        <v>125</v>
      </c>
      <c r="I2" s="26" t="s">
        <v>269</v>
      </c>
      <c r="J2" s="4"/>
      <c r="K2" s="4"/>
      <c r="L2" s="4" t="s">
        <v>270</v>
      </c>
      <c r="M2" s="4"/>
      <c r="N2" s="4"/>
      <c r="O2" s="4"/>
      <c r="P2" s="4"/>
      <c r="Q2" s="4"/>
      <c r="R2" s="4"/>
    </row>
    <row r="3" spans="6:13" ht="12.75">
      <c r="F3" t="s">
        <v>271</v>
      </c>
      <c r="G3" s="26" t="s">
        <v>272</v>
      </c>
      <c r="H3" s="9" t="s">
        <v>273</v>
      </c>
      <c r="I3" s="26" t="s">
        <v>274</v>
      </c>
      <c r="M3" t="s">
        <v>275</v>
      </c>
    </row>
    <row r="4" spans="1:13" ht="12.75">
      <c r="A4" s="9" t="s">
        <v>276</v>
      </c>
      <c r="C4" s="1">
        <v>68</v>
      </c>
      <c r="D4" s="31" t="s">
        <v>277</v>
      </c>
      <c r="F4" t="s">
        <v>278</v>
      </c>
      <c r="G4" s="26" t="s">
        <v>279</v>
      </c>
      <c r="H4" s="26" t="s">
        <v>280</v>
      </c>
      <c r="I4" s="26" t="s">
        <v>281</v>
      </c>
      <c r="M4" t="s">
        <v>282</v>
      </c>
    </row>
    <row r="5" spans="1:13" ht="12.75">
      <c r="A5" s="1"/>
      <c r="C5" s="1">
        <v>9</v>
      </c>
      <c r="D5" s="31" t="s">
        <v>283</v>
      </c>
      <c r="F5" t="s">
        <v>284</v>
      </c>
      <c r="G5" s="26" t="s">
        <v>285</v>
      </c>
      <c r="H5" s="9" t="s">
        <v>286</v>
      </c>
      <c r="I5" s="26" t="s">
        <v>227</v>
      </c>
      <c r="M5" t="s">
        <v>287</v>
      </c>
    </row>
    <row r="6" spans="1:13" ht="12.75">
      <c r="A6" s="9"/>
      <c r="C6" s="1">
        <v>4</v>
      </c>
      <c r="D6" s="32" t="s">
        <v>288</v>
      </c>
      <c r="H6" s="9"/>
      <c r="M6" t="s">
        <v>289</v>
      </c>
    </row>
    <row r="7" spans="1:13" ht="12.75">
      <c r="A7" s="9"/>
      <c r="C7" s="1">
        <v>28</v>
      </c>
      <c r="D7" s="1" t="s">
        <v>290</v>
      </c>
      <c r="H7" s="9"/>
      <c r="L7" s="9"/>
      <c r="M7" t="s">
        <v>291</v>
      </c>
    </row>
    <row r="8" spans="8:13" ht="12.75">
      <c r="H8" s="9"/>
      <c r="M8" t="s">
        <v>292</v>
      </c>
    </row>
    <row r="9" spans="5:10" ht="12.75">
      <c r="E9" s="1"/>
      <c r="F9" s="33"/>
      <c r="G9" s="33"/>
      <c r="H9" s="5"/>
      <c r="I9" s="5"/>
      <c r="J9" s="34"/>
    </row>
    <row r="10" spans="1:18" ht="12.75">
      <c r="A10" s="3" t="s">
        <v>21</v>
      </c>
      <c r="B10" s="4" t="s">
        <v>22</v>
      </c>
      <c r="C10" s="5" t="s">
        <v>23</v>
      </c>
      <c r="D10" s="6" t="s">
        <v>24</v>
      </c>
      <c r="E10" s="1"/>
      <c r="F10" s="33" t="s">
        <v>293</v>
      </c>
      <c r="G10" s="33" t="s">
        <v>45</v>
      </c>
      <c r="H10" s="5" t="s">
        <v>46</v>
      </c>
      <c r="I10" s="5" t="s">
        <v>294</v>
      </c>
      <c r="J10" s="34" t="s">
        <v>295</v>
      </c>
      <c r="L10" s="35"/>
      <c r="M10" s="35"/>
      <c r="N10" s="35"/>
      <c r="O10" s="35"/>
      <c r="P10" s="35"/>
      <c r="R10" s="35"/>
    </row>
    <row r="11" spans="1:17" ht="12.75">
      <c r="A11" s="10">
        <v>1</v>
      </c>
      <c r="B11" s="17" t="s">
        <v>296</v>
      </c>
      <c r="C11" s="18" t="s">
        <v>32</v>
      </c>
      <c r="D11" s="2">
        <v>7282</v>
      </c>
      <c r="E11" s="1"/>
      <c r="F11" s="35">
        <v>1</v>
      </c>
      <c r="G11" t="s">
        <v>66</v>
      </c>
      <c r="H11" s="36">
        <f aca="true" t="shared" si="0" ref="H11:H38">J11/I11/$C$5</f>
        <v>639.6296296296297</v>
      </c>
      <c r="I11" s="35">
        <f aca="true" t="shared" si="1" ref="I11:I38">COUNTIF($C$11:$D$103,G11)</f>
        <v>3</v>
      </c>
      <c r="J11" s="37">
        <f aca="true" t="shared" si="2" ref="J11:J38">SUMIF($C$11:$D$103,G11,$D$11:$D$103)</f>
        <v>17270</v>
      </c>
      <c r="M11" t="s">
        <v>50</v>
      </c>
      <c r="N11" s="38">
        <f aca="true" t="shared" si="3" ref="N11:N78">IF(M11=M10,0,1)</f>
        <v>1</v>
      </c>
      <c r="O11">
        <f aca="true" t="shared" si="4" ref="O11:O78">IF(N11=1,M11,0)</f>
        <v>0</v>
      </c>
      <c r="Q11">
        <v>0</v>
      </c>
    </row>
    <row r="12" spans="1:17" ht="12.75">
      <c r="A12" s="12">
        <v>2</v>
      </c>
      <c r="B12" s="29" t="s">
        <v>297</v>
      </c>
      <c r="C12" s="20" t="s">
        <v>66</v>
      </c>
      <c r="D12" s="2">
        <v>6642</v>
      </c>
      <c r="E12" s="1"/>
      <c r="F12" s="35">
        <v>2</v>
      </c>
      <c r="G12" t="s">
        <v>98</v>
      </c>
      <c r="H12" s="36">
        <f t="shared" si="0"/>
        <v>599.3333333333334</v>
      </c>
      <c r="I12" s="35">
        <f t="shared" si="1"/>
        <v>2</v>
      </c>
      <c r="J12" s="37">
        <f t="shared" si="2"/>
        <v>10788</v>
      </c>
      <c r="M12" t="s">
        <v>50</v>
      </c>
      <c r="N12" s="38">
        <f t="shared" si="3"/>
        <v>0</v>
      </c>
      <c r="O12">
        <f t="shared" si="4"/>
        <v>0</v>
      </c>
      <c r="Q12">
        <v>0</v>
      </c>
    </row>
    <row r="13" spans="1:17" ht="12.75">
      <c r="A13" s="14">
        <v>3</v>
      </c>
      <c r="B13" s="21" t="s">
        <v>252</v>
      </c>
      <c r="C13" s="22" t="s">
        <v>166</v>
      </c>
      <c r="D13" s="2">
        <v>6529</v>
      </c>
      <c r="E13" s="1"/>
      <c r="F13" s="35">
        <v>3</v>
      </c>
      <c r="G13" t="s">
        <v>166</v>
      </c>
      <c r="H13" s="36">
        <f t="shared" si="0"/>
        <v>592.0740740740741</v>
      </c>
      <c r="I13" s="35">
        <f t="shared" si="1"/>
        <v>3</v>
      </c>
      <c r="J13" s="37">
        <f t="shared" si="2"/>
        <v>15986</v>
      </c>
      <c r="M13" t="s">
        <v>39</v>
      </c>
      <c r="N13" s="38">
        <f t="shared" si="3"/>
        <v>1</v>
      </c>
      <c r="O13" s="38">
        <f t="shared" si="4"/>
        <v>0</v>
      </c>
      <c r="Q13">
        <v>0</v>
      </c>
    </row>
    <row r="14" spans="1:17" ht="12.75">
      <c r="A14" s="1">
        <v>4</v>
      </c>
      <c r="B14" s="23" t="s">
        <v>298</v>
      </c>
      <c r="C14" s="24" t="s">
        <v>92</v>
      </c>
      <c r="D14" s="2">
        <v>6445</v>
      </c>
      <c r="E14" s="1"/>
      <c r="F14" s="35">
        <v>4</v>
      </c>
      <c r="G14" t="s">
        <v>155</v>
      </c>
      <c r="H14" s="36">
        <f t="shared" si="0"/>
        <v>574.1555555555556</v>
      </c>
      <c r="I14" s="35">
        <f t="shared" si="1"/>
        <v>5</v>
      </c>
      <c r="J14" s="37">
        <f t="shared" si="2"/>
        <v>25837</v>
      </c>
      <c r="M14" t="s">
        <v>39</v>
      </c>
      <c r="N14" s="38">
        <f t="shared" si="3"/>
        <v>0</v>
      </c>
      <c r="O14" s="38">
        <f t="shared" si="4"/>
        <v>0</v>
      </c>
      <c r="Q14">
        <v>0</v>
      </c>
    </row>
    <row r="15" spans="1:17" ht="12.75">
      <c r="A15" s="1">
        <v>5</v>
      </c>
      <c r="B15" s="7" t="s">
        <v>299</v>
      </c>
      <c r="C15" s="24" t="s">
        <v>90</v>
      </c>
      <c r="D15" s="2">
        <v>6390</v>
      </c>
      <c r="E15" s="1"/>
      <c r="F15" s="35">
        <v>5</v>
      </c>
      <c r="G15" t="s">
        <v>92</v>
      </c>
      <c r="H15" s="36">
        <f t="shared" si="0"/>
        <v>571.1111111111111</v>
      </c>
      <c r="I15" s="35">
        <f t="shared" si="1"/>
        <v>3</v>
      </c>
      <c r="J15" s="37">
        <f t="shared" si="2"/>
        <v>15420</v>
      </c>
      <c r="M15" t="s">
        <v>66</v>
      </c>
      <c r="N15" s="38">
        <f t="shared" si="3"/>
        <v>1</v>
      </c>
      <c r="O15">
        <f t="shared" si="4"/>
        <v>0</v>
      </c>
      <c r="Q15">
        <v>0</v>
      </c>
    </row>
    <row r="16" spans="1:17" ht="12.75">
      <c r="A16" s="1">
        <v>6</v>
      </c>
      <c r="B16" s="23" t="s">
        <v>156</v>
      </c>
      <c r="C16" s="24" t="s">
        <v>53</v>
      </c>
      <c r="D16" s="2">
        <v>6269</v>
      </c>
      <c r="E16" s="1"/>
      <c r="F16" s="35">
        <v>6</v>
      </c>
      <c r="G16" t="s">
        <v>50</v>
      </c>
      <c r="H16" s="36">
        <f t="shared" si="0"/>
        <v>569.1111111111111</v>
      </c>
      <c r="I16" s="35">
        <f t="shared" si="1"/>
        <v>2</v>
      </c>
      <c r="J16" s="37">
        <f t="shared" si="2"/>
        <v>10244</v>
      </c>
      <c r="M16" t="s">
        <v>66</v>
      </c>
      <c r="N16" s="38">
        <f t="shared" si="3"/>
        <v>0</v>
      </c>
      <c r="O16" s="38">
        <f t="shared" si="4"/>
        <v>0</v>
      </c>
      <c r="Q16">
        <v>0</v>
      </c>
    </row>
    <row r="17" spans="1:17" ht="12.75">
      <c r="A17" s="1">
        <v>7</v>
      </c>
      <c r="B17" s="23" t="s">
        <v>300</v>
      </c>
      <c r="C17" s="24" t="s">
        <v>66</v>
      </c>
      <c r="D17" s="2">
        <v>6247</v>
      </c>
      <c r="E17" s="1"/>
      <c r="F17" s="35">
        <v>7</v>
      </c>
      <c r="G17" t="s">
        <v>53</v>
      </c>
      <c r="H17" s="36">
        <f t="shared" si="0"/>
        <v>559.6666666666666</v>
      </c>
      <c r="I17" s="35">
        <f t="shared" si="1"/>
        <v>2</v>
      </c>
      <c r="J17" s="37">
        <f t="shared" si="2"/>
        <v>10074</v>
      </c>
      <c r="M17" t="s">
        <v>66</v>
      </c>
      <c r="N17" s="38">
        <f t="shared" si="3"/>
        <v>0</v>
      </c>
      <c r="O17" s="38">
        <f t="shared" si="4"/>
        <v>0</v>
      </c>
      <c r="Q17">
        <v>0</v>
      </c>
    </row>
    <row r="18" spans="1:17" ht="12.75">
      <c r="A18" s="1">
        <v>8</v>
      </c>
      <c r="B18" s="23" t="s">
        <v>301</v>
      </c>
      <c r="C18" s="24" t="s">
        <v>90</v>
      </c>
      <c r="D18" s="2">
        <v>6206</v>
      </c>
      <c r="E18" s="1"/>
      <c r="F18" s="35">
        <v>8</v>
      </c>
      <c r="G18" t="s">
        <v>32</v>
      </c>
      <c r="H18" s="36">
        <f t="shared" si="0"/>
        <v>558.2444444444444</v>
      </c>
      <c r="I18" s="35">
        <f t="shared" si="1"/>
        <v>5</v>
      </c>
      <c r="J18" s="37">
        <f t="shared" si="2"/>
        <v>25121</v>
      </c>
      <c r="M18" t="s">
        <v>155</v>
      </c>
      <c r="N18" s="38">
        <f t="shared" si="3"/>
        <v>1</v>
      </c>
      <c r="O18" s="38">
        <f t="shared" si="4"/>
        <v>0</v>
      </c>
      <c r="Q18">
        <v>0</v>
      </c>
    </row>
    <row r="19" spans="1:17" ht="12.75">
      <c r="A19" s="1">
        <v>9</v>
      </c>
      <c r="B19" s="23" t="s">
        <v>255</v>
      </c>
      <c r="C19" s="24" t="s">
        <v>37</v>
      </c>
      <c r="D19" s="2">
        <v>5988</v>
      </c>
      <c r="E19" s="1"/>
      <c r="F19" s="35">
        <v>9</v>
      </c>
      <c r="G19" t="s">
        <v>90</v>
      </c>
      <c r="H19" s="36">
        <f t="shared" si="0"/>
        <v>554.088888888889</v>
      </c>
      <c r="I19" s="35">
        <f t="shared" si="1"/>
        <v>5</v>
      </c>
      <c r="J19" s="37">
        <f t="shared" si="2"/>
        <v>24934</v>
      </c>
      <c r="M19" t="s">
        <v>155</v>
      </c>
      <c r="N19" s="38">
        <f t="shared" si="3"/>
        <v>0</v>
      </c>
      <c r="O19" s="38">
        <f t="shared" si="4"/>
        <v>0</v>
      </c>
      <c r="Q19">
        <v>0</v>
      </c>
    </row>
    <row r="20" spans="1:17" ht="12.75">
      <c r="A20" s="1">
        <v>10</v>
      </c>
      <c r="B20" s="23" t="s">
        <v>31</v>
      </c>
      <c r="C20" s="24" t="s">
        <v>32</v>
      </c>
      <c r="D20" s="2">
        <v>5846</v>
      </c>
      <c r="E20" s="1"/>
      <c r="F20" s="35">
        <v>10</v>
      </c>
      <c r="G20" t="s">
        <v>34</v>
      </c>
      <c r="H20" s="36">
        <f t="shared" si="0"/>
        <v>546.4814814814814</v>
      </c>
      <c r="I20" s="35">
        <f t="shared" si="1"/>
        <v>3</v>
      </c>
      <c r="J20" s="37">
        <f t="shared" si="2"/>
        <v>14755</v>
      </c>
      <c r="M20" t="s">
        <v>155</v>
      </c>
      <c r="N20" s="38">
        <f t="shared" si="3"/>
        <v>0</v>
      </c>
      <c r="O20" s="38">
        <f t="shared" si="4"/>
        <v>0</v>
      </c>
      <c r="Q20">
        <v>0</v>
      </c>
    </row>
    <row r="21" spans="1:17" ht="12.75">
      <c r="A21" s="1">
        <v>11</v>
      </c>
      <c r="B21" s="23" t="s">
        <v>302</v>
      </c>
      <c r="C21" s="24" t="s">
        <v>155</v>
      </c>
      <c r="D21" s="2">
        <v>5788</v>
      </c>
      <c r="E21" s="1"/>
      <c r="F21" s="35">
        <v>11</v>
      </c>
      <c r="G21" t="s">
        <v>88</v>
      </c>
      <c r="H21" s="36">
        <f t="shared" si="0"/>
        <v>545.7777777777778</v>
      </c>
      <c r="I21" s="35">
        <f t="shared" si="1"/>
        <v>1</v>
      </c>
      <c r="J21" s="37">
        <f t="shared" si="2"/>
        <v>4912</v>
      </c>
      <c r="M21" t="s">
        <v>155</v>
      </c>
      <c r="N21" s="38">
        <f t="shared" si="3"/>
        <v>0</v>
      </c>
      <c r="O21" s="38">
        <f t="shared" si="4"/>
        <v>0</v>
      </c>
      <c r="Q21">
        <v>0</v>
      </c>
    </row>
    <row r="22" spans="1:17" ht="12.75">
      <c r="A22" s="1">
        <v>12</v>
      </c>
      <c r="B22" s="23" t="s">
        <v>257</v>
      </c>
      <c r="C22" s="24" t="s">
        <v>34</v>
      </c>
      <c r="D22" s="2">
        <v>5595</v>
      </c>
      <c r="E22" s="1"/>
      <c r="F22" s="35">
        <v>12</v>
      </c>
      <c r="G22" t="s">
        <v>62</v>
      </c>
      <c r="H22" s="36">
        <f t="shared" si="0"/>
        <v>514.7222222222222</v>
      </c>
      <c r="I22" s="35">
        <f t="shared" si="1"/>
        <v>2</v>
      </c>
      <c r="J22" s="37">
        <f t="shared" si="2"/>
        <v>9265</v>
      </c>
      <c r="M22" t="s">
        <v>155</v>
      </c>
      <c r="N22" s="38">
        <f t="shared" si="3"/>
        <v>0</v>
      </c>
      <c r="O22">
        <f t="shared" si="4"/>
        <v>0</v>
      </c>
      <c r="Q22">
        <v>0</v>
      </c>
    </row>
    <row r="23" spans="1:17" ht="12.75">
      <c r="A23" s="1">
        <v>13</v>
      </c>
      <c r="B23" s="25" t="s">
        <v>303</v>
      </c>
      <c r="C23" s="24" t="s">
        <v>50</v>
      </c>
      <c r="D23" s="2">
        <v>5549</v>
      </c>
      <c r="E23" s="1"/>
      <c r="F23" s="35">
        <v>13</v>
      </c>
      <c r="G23" t="s">
        <v>304</v>
      </c>
      <c r="H23" s="36">
        <f t="shared" si="0"/>
        <v>509.05555555555554</v>
      </c>
      <c r="I23" s="35">
        <f t="shared" si="1"/>
        <v>2</v>
      </c>
      <c r="J23" s="37">
        <f t="shared" si="2"/>
        <v>9163</v>
      </c>
      <c r="M23" t="s">
        <v>305</v>
      </c>
      <c r="N23" s="38">
        <f t="shared" si="3"/>
        <v>1</v>
      </c>
      <c r="O23">
        <f t="shared" si="4"/>
        <v>0</v>
      </c>
      <c r="Q23">
        <v>0</v>
      </c>
    </row>
    <row r="24" spans="1:17" ht="12.75">
      <c r="A24" s="1">
        <v>14</v>
      </c>
      <c r="B24" s="25" t="s">
        <v>306</v>
      </c>
      <c r="C24" s="24" t="s">
        <v>155</v>
      </c>
      <c r="D24" s="2">
        <v>5526</v>
      </c>
      <c r="E24" s="1"/>
      <c r="F24" s="35">
        <v>14</v>
      </c>
      <c r="G24" t="s">
        <v>37</v>
      </c>
      <c r="H24" s="36">
        <f t="shared" si="0"/>
        <v>496.44444444444446</v>
      </c>
      <c r="I24" s="35">
        <f t="shared" si="1"/>
        <v>5</v>
      </c>
      <c r="J24" s="37">
        <f t="shared" si="2"/>
        <v>22340</v>
      </c>
      <c r="M24" t="s">
        <v>171</v>
      </c>
      <c r="N24" s="38">
        <f t="shared" si="3"/>
        <v>1</v>
      </c>
      <c r="O24" s="38">
        <f t="shared" si="4"/>
        <v>0</v>
      </c>
      <c r="Q24">
        <v>0</v>
      </c>
    </row>
    <row r="25" spans="1:17" ht="12.75">
      <c r="A25" s="1">
        <v>15</v>
      </c>
      <c r="B25" s="23" t="s">
        <v>307</v>
      </c>
      <c r="C25" s="24" t="s">
        <v>98</v>
      </c>
      <c r="D25" s="2">
        <v>5490</v>
      </c>
      <c r="E25" s="1"/>
      <c r="F25" s="35">
        <v>15</v>
      </c>
      <c r="G25" t="s">
        <v>308</v>
      </c>
      <c r="H25" s="36">
        <f t="shared" si="0"/>
        <v>495.3333333333333</v>
      </c>
      <c r="I25" s="35">
        <f t="shared" si="1"/>
        <v>1</v>
      </c>
      <c r="J25" s="37">
        <f t="shared" si="2"/>
        <v>4458</v>
      </c>
      <c r="M25" t="s">
        <v>88</v>
      </c>
      <c r="N25" s="38">
        <f t="shared" si="3"/>
        <v>1</v>
      </c>
      <c r="O25">
        <f t="shared" si="4"/>
        <v>0</v>
      </c>
      <c r="Q25">
        <v>0</v>
      </c>
    </row>
    <row r="26" spans="1:17" ht="12.75">
      <c r="A26" s="1">
        <v>16</v>
      </c>
      <c r="B26" s="23" t="s">
        <v>256</v>
      </c>
      <c r="C26" s="24" t="s">
        <v>98</v>
      </c>
      <c r="D26" s="2">
        <v>5298</v>
      </c>
      <c r="E26" s="1"/>
      <c r="F26" s="35">
        <v>16</v>
      </c>
      <c r="G26" t="s">
        <v>64</v>
      </c>
      <c r="H26" s="36">
        <f t="shared" si="0"/>
        <v>491.8333333333333</v>
      </c>
      <c r="I26" s="35">
        <f t="shared" si="1"/>
        <v>4</v>
      </c>
      <c r="J26" s="37">
        <f t="shared" si="2"/>
        <v>17706</v>
      </c>
      <c r="M26" t="s">
        <v>98</v>
      </c>
      <c r="N26" s="38">
        <f t="shared" si="3"/>
        <v>1</v>
      </c>
      <c r="O26" s="38">
        <f t="shared" si="4"/>
        <v>0</v>
      </c>
      <c r="Q26">
        <v>0</v>
      </c>
    </row>
    <row r="27" spans="1:17" ht="12.75">
      <c r="A27" s="1">
        <v>17</v>
      </c>
      <c r="B27" s="23" t="s">
        <v>309</v>
      </c>
      <c r="C27" s="24" t="s">
        <v>84</v>
      </c>
      <c r="D27" s="2">
        <v>5217</v>
      </c>
      <c r="E27" s="1"/>
      <c r="F27" s="35">
        <v>17</v>
      </c>
      <c r="G27" t="s">
        <v>70</v>
      </c>
      <c r="H27" s="36">
        <f t="shared" si="0"/>
        <v>480.3333333333333</v>
      </c>
      <c r="I27" s="35">
        <f t="shared" si="1"/>
        <v>1</v>
      </c>
      <c r="J27" s="37">
        <f t="shared" si="2"/>
        <v>4323</v>
      </c>
      <c r="M27" t="s">
        <v>98</v>
      </c>
      <c r="N27" s="38">
        <f t="shared" si="3"/>
        <v>0</v>
      </c>
      <c r="O27">
        <f t="shared" si="4"/>
        <v>0</v>
      </c>
      <c r="Q27">
        <v>0</v>
      </c>
    </row>
    <row r="28" spans="1:17" ht="12.75">
      <c r="A28" s="1">
        <v>18</v>
      </c>
      <c r="B28" s="23" t="s">
        <v>177</v>
      </c>
      <c r="C28" s="24" t="s">
        <v>155</v>
      </c>
      <c r="D28" s="2">
        <v>5192</v>
      </c>
      <c r="E28" s="1"/>
      <c r="F28" s="35">
        <v>18</v>
      </c>
      <c r="G28" t="s">
        <v>84</v>
      </c>
      <c r="H28" s="36">
        <f t="shared" si="0"/>
        <v>467.4126984126984</v>
      </c>
      <c r="I28" s="35">
        <f t="shared" si="1"/>
        <v>7</v>
      </c>
      <c r="J28" s="37">
        <f t="shared" si="2"/>
        <v>29447</v>
      </c>
      <c r="M28" t="s">
        <v>76</v>
      </c>
      <c r="N28" s="38">
        <f t="shared" si="3"/>
        <v>1</v>
      </c>
      <c r="O28">
        <f t="shared" si="4"/>
        <v>0</v>
      </c>
      <c r="Q28">
        <v>0</v>
      </c>
    </row>
    <row r="29" spans="1:17" ht="12.75">
      <c r="A29" s="1">
        <v>19</v>
      </c>
      <c r="B29" s="23" t="s">
        <v>310</v>
      </c>
      <c r="C29" s="24" t="s">
        <v>304</v>
      </c>
      <c r="D29" s="2">
        <v>5188</v>
      </c>
      <c r="E29" s="1"/>
      <c r="F29" s="35">
        <v>19</v>
      </c>
      <c r="G29" t="s">
        <v>41</v>
      </c>
      <c r="H29" s="36">
        <f t="shared" si="0"/>
        <v>458.1111111111111</v>
      </c>
      <c r="I29" s="35">
        <f t="shared" si="1"/>
        <v>1</v>
      </c>
      <c r="J29" s="37">
        <f t="shared" si="2"/>
        <v>4123</v>
      </c>
      <c r="M29" t="s">
        <v>53</v>
      </c>
      <c r="N29" s="38">
        <f t="shared" si="3"/>
        <v>1</v>
      </c>
      <c r="O29" s="38">
        <f t="shared" si="4"/>
        <v>0</v>
      </c>
      <c r="Q29">
        <v>0</v>
      </c>
    </row>
    <row r="30" spans="1:17" ht="12.75">
      <c r="A30" s="1">
        <v>20</v>
      </c>
      <c r="B30" s="23" t="s">
        <v>311</v>
      </c>
      <c r="C30" s="24" t="s">
        <v>64</v>
      </c>
      <c r="D30" s="2">
        <v>5178</v>
      </c>
      <c r="E30" s="1"/>
      <c r="F30" s="35">
        <v>20</v>
      </c>
      <c r="G30" t="s">
        <v>48</v>
      </c>
      <c r="H30" s="36">
        <f t="shared" si="0"/>
        <v>439.3333333333333</v>
      </c>
      <c r="I30" s="35">
        <f t="shared" si="1"/>
        <v>2</v>
      </c>
      <c r="J30" s="37">
        <f t="shared" si="2"/>
        <v>7908</v>
      </c>
      <c r="M30" t="s">
        <v>53</v>
      </c>
      <c r="N30" s="38">
        <f t="shared" si="3"/>
        <v>0</v>
      </c>
      <c r="O30">
        <f t="shared" si="4"/>
        <v>0</v>
      </c>
      <c r="Q30">
        <v>0</v>
      </c>
    </row>
    <row r="31" spans="1:17" ht="12.75">
      <c r="A31" s="1">
        <v>21</v>
      </c>
      <c r="B31" s="23" t="s">
        <v>312</v>
      </c>
      <c r="C31" s="24" t="s">
        <v>166</v>
      </c>
      <c r="D31" s="2">
        <v>5161</v>
      </c>
      <c r="E31" s="1"/>
      <c r="F31" s="35">
        <v>21</v>
      </c>
      <c r="G31" t="s">
        <v>59</v>
      </c>
      <c r="H31" s="36">
        <f t="shared" si="0"/>
        <v>415.6666666666667</v>
      </c>
      <c r="I31" s="35">
        <f t="shared" si="1"/>
        <v>1</v>
      </c>
      <c r="J31" s="37">
        <f t="shared" si="2"/>
        <v>3741</v>
      </c>
      <c r="M31" t="s">
        <v>90</v>
      </c>
      <c r="N31" s="38">
        <f t="shared" si="3"/>
        <v>1</v>
      </c>
      <c r="O31">
        <f t="shared" si="4"/>
        <v>0</v>
      </c>
      <c r="Q31">
        <v>0</v>
      </c>
    </row>
    <row r="32" spans="1:17" ht="12.75">
      <c r="A32" s="1">
        <v>22</v>
      </c>
      <c r="B32" s="23" t="s">
        <v>35</v>
      </c>
      <c r="C32" s="24" t="s">
        <v>34</v>
      </c>
      <c r="D32" s="2">
        <v>5119</v>
      </c>
      <c r="F32" s="35">
        <v>22</v>
      </c>
      <c r="G32" t="s">
        <v>305</v>
      </c>
      <c r="H32" s="36">
        <f t="shared" si="0"/>
        <v>414.1111111111111</v>
      </c>
      <c r="I32" s="35">
        <f t="shared" si="1"/>
        <v>1</v>
      </c>
      <c r="J32" s="37">
        <f t="shared" si="2"/>
        <v>3727</v>
      </c>
      <c r="M32" t="s">
        <v>90</v>
      </c>
      <c r="N32" s="38">
        <f t="shared" si="3"/>
        <v>0</v>
      </c>
      <c r="O32" s="38">
        <f t="shared" si="4"/>
        <v>0</v>
      </c>
      <c r="Q32">
        <v>0</v>
      </c>
    </row>
    <row r="33" spans="1:17" ht="12.75">
      <c r="A33" s="1">
        <v>23</v>
      </c>
      <c r="B33" t="s">
        <v>157</v>
      </c>
      <c r="C33" s="24" t="s">
        <v>32</v>
      </c>
      <c r="D33" s="2">
        <v>5006</v>
      </c>
      <c r="F33" s="35">
        <v>23</v>
      </c>
      <c r="G33" t="s">
        <v>164</v>
      </c>
      <c r="H33" s="36">
        <f t="shared" si="0"/>
        <v>403.22222222222223</v>
      </c>
      <c r="I33" s="35">
        <f t="shared" si="1"/>
        <v>1</v>
      </c>
      <c r="J33" s="37">
        <f t="shared" si="2"/>
        <v>3629</v>
      </c>
      <c r="M33" t="s">
        <v>90</v>
      </c>
      <c r="N33" s="38">
        <f t="shared" si="3"/>
        <v>0</v>
      </c>
      <c r="O33" s="38">
        <f t="shared" si="4"/>
        <v>0</v>
      </c>
      <c r="Q33">
        <v>0</v>
      </c>
    </row>
    <row r="34" spans="1:17" ht="12.75">
      <c r="A34" s="1">
        <v>24</v>
      </c>
      <c r="B34" s="23" t="s">
        <v>263</v>
      </c>
      <c r="C34" s="24" t="s">
        <v>88</v>
      </c>
      <c r="D34" s="2">
        <v>4912</v>
      </c>
      <c r="F34" s="35">
        <v>24</v>
      </c>
      <c r="G34" t="s">
        <v>76</v>
      </c>
      <c r="H34" s="36">
        <f t="shared" si="0"/>
        <v>397.44444444444446</v>
      </c>
      <c r="I34" s="35">
        <f t="shared" si="1"/>
        <v>1</v>
      </c>
      <c r="J34" s="37">
        <f t="shared" si="2"/>
        <v>3577</v>
      </c>
      <c r="M34" t="s">
        <v>90</v>
      </c>
      <c r="N34" s="38">
        <f t="shared" si="3"/>
        <v>0</v>
      </c>
      <c r="O34">
        <f t="shared" si="4"/>
        <v>0</v>
      </c>
      <c r="Q34">
        <v>0</v>
      </c>
    </row>
    <row r="35" spans="1:17" ht="12.75">
      <c r="A35" s="1">
        <v>25</v>
      </c>
      <c r="B35" s="30" t="s">
        <v>313</v>
      </c>
      <c r="C35" s="24" t="s">
        <v>62</v>
      </c>
      <c r="D35" s="2">
        <v>4849</v>
      </c>
      <c r="F35" s="35">
        <v>25</v>
      </c>
      <c r="G35" t="s">
        <v>39</v>
      </c>
      <c r="H35" s="36">
        <f t="shared" si="0"/>
        <v>396.3333333333333</v>
      </c>
      <c r="I35" s="35">
        <f t="shared" si="1"/>
        <v>2</v>
      </c>
      <c r="J35" s="37">
        <f t="shared" si="2"/>
        <v>7134</v>
      </c>
      <c r="M35" t="s">
        <v>90</v>
      </c>
      <c r="N35" s="38">
        <f t="shared" si="3"/>
        <v>0</v>
      </c>
      <c r="O35">
        <f t="shared" si="4"/>
        <v>0</v>
      </c>
      <c r="Q35">
        <v>0</v>
      </c>
    </row>
    <row r="36" spans="1:17" ht="12.75">
      <c r="A36" s="1">
        <v>26</v>
      </c>
      <c r="B36" s="23" t="s">
        <v>314</v>
      </c>
      <c r="C36" s="24" t="s">
        <v>64</v>
      </c>
      <c r="D36" s="2">
        <v>4844</v>
      </c>
      <c r="F36" s="35">
        <v>26</v>
      </c>
      <c r="G36" t="s">
        <v>80</v>
      </c>
      <c r="H36" s="36">
        <f t="shared" si="0"/>
        <v>333.44444444444446</v>
      </c>
      <c r="I36" s="35">
        <f t="shared" si="1"/>
        <v>1</v>
      </c>
      <c r="J36" s="37">
        <f t="shared" si="2"/>
        <v>3001</v>
      </c>
      <c r="M36" t="s">
        <v>34</v>
      </c>
      <c r="N36" s="38">
        <f t="shared" si="3"/>
        <v>1</v>
      </c>
      <c r="O36" s="38">
        <f t="shared" si="4"/>
        <v>0</v>
      </c>
      <c r="Q36">
        <v>0</v>
      </c>
    </row>
    <row r="37" spans="1:17" ht="12.75">
      <c r="A37" s="1">
        <v>27</v>
      </c>
      <c r="B37" s="23" t="s">
        <v>260</v>
      </c>
      <c r="C37" s="24" t="s">
        <v>39</v>
      </c>
      <c r="D37" s="2">
        <v>4813</v>
      </c>
      <c r="F37" s="35">
        <v>27</v>
      </c>
      <c r="G37" t="s">
        <v>78</v>
      </c>
      <c r="H37" s="36">
        <f t="shared" si="0"/>
        <v>274.44444444444446</v>
      </c>
      <c r="I37" s="35">
        <f t="shared" si="1"/>
        <v>1</v>
      </c>
      <c r="J37" s="37">
        <f t="shared" si="2"/>
        <v>2470</v>
      </c>
      <c r="M37" t="s">
        <v>34</v>
      </c>
      <c r="N37" s="38">
        <f t="shared" si="3"/>
        <v>0</v>
      </c>
      <c r="O37" s="38">
        <f t="shared" si="4"/>
        <v>0</v>
      </c>
      <c r="Q37">
        <v>0</v>
      </c>
    </row>
    <row r="38" spans="1:17" ht="12.75">
      <c r="A38" s="1">
        <v>28</v>
      </c>
      <c r="B38" s="23" t="s">
        <v>161</v>
      </c>
      <c r="C38" s="24" t="s">
        <v>32</v>
      </c>
      <c r="D38" s="2">
        <v>4740</v>
      </c>
      <c r="F38" s="35">
        <v>28</v>
      </c>
      <c r="G38" t="s">
        <v>171</v>
      </c>
      <c r="H38" s="36">
        <f t="shared" si="0"/>
        <v>241.11111111111111</v>
      </c>
      <c r="I38" s="35">
        <f t="shared" si="1"/>
        <v>1</v>
      </c>
      <c r="J38" s="37">
        <f t="shared" si="2"/>
        <v>2170</v>
      </c>
      <c r="M38" t="s">
        <v>34</v>
      </c>
      <c r="N38" s="38">
        <f t="shared" si="3"/>
        <v>0</v>
      </c>
      <c r="O38" s="38">
        <f t="shared" si="4"/>
        <v>0</v>
      </c>
      <c r="Q38">
        <v>0</v>
      </c>
    </row>
    <row r="39" spans="1:17" ht="12.75">
      <c r="A39" s="1">
        <v>29</v>
      </c>
      <c r="B39" t="s">
        <v>315</v>
      </c>
      <c r="C39" s="1" t="s">
        <v>155</v>
      </c>
      <c r="D39" s="2">
        <v>4710</v>
      </c>
      <c r="H39" s="36" t="s">
        <v>316</v>
      </c>
      <c r="I39" s="35">
        <f>SUM(I11:I38)</f>
        <v>68</v>
      </c>
      <c r="J39" s="37">
        <f>SUM(J11:J38)</f>
        <v>313523</v>
      </c>
      <c r="M39" t="s">
        <v>32</v>
      </c>
      <c r="N39" s="38">
        <f t="shared" si="3"/>
        <v>1</v>
      </c>
      <c r="O39" s="38">
        <f t="shared" si="4"/>
        <v>0</v>
      </c>
      <c r="Q39">
        <v>0</v>
      </c>
    </row>
    <row r="40" spans="1:17" ht="12.75">
      <c r="A40" s="1">
        <v>30</v>
      </c>
      <c r="B40" t="s">
        <v>317</v>
      </c>
      <c r="C40" s="1" t="s">
        <v>50</v>
      </c>
      <c r="D40" s="2">
        <v>4695</v>
      </c>
      <c r="M40" t="s">
        <v>32</v>
      </c>
      <c r="N40" s="38">
        <f t="shared" si="3"/>
        <v>0</v>
      </c>
      <c r="O40">
        <f t="shared" si="4"/>
        <v>0</v>
      </c>
      <c r="Q40">
        <v>0</v>
      </c>
    </row>
    <row r="41" spans="1:17" ht="12.75">
      <c r="A41" s="1">
        <v>31</v>
      </c>
      <c r="B41" t="s">
        <v>318</v>
      </c>
      <c r="C41" s="1" t="s">
        <v>155</v>
      </c>
      <c r="D41" s="2">
        <v>4621</v>
      </c>
      <c r="M41" t="s">
        <v>32</v>
      </c>
      <c r="N41" s="38">
        <f t="shared" si="3"/>
        <v>0</v>
      </c>
      <c r="O41" s="38">
        <f t="shared" si="4"/>
        <v>0</v>
      </c>
      <c r="Q41">
        <v>0</v>
      </c>
    </row>
    <row r="42" spans="1:17" ht="12.75">
      <c r="A42" s="1">
        <v>32</v>
      </c>
      <c r="B42" t="s">
        <v>319</v>
      </c>
      <c r="C42" s="1" t="s">
        <v>37</v>
      </c>
      <c r="D42" s="2">
        <v>4580</v>
      </c>
      <c r="M42" t="s">
        <v>32</v>
      </c>
      <c r="N42" s="38">
        <f t="shared" si="3"/>
        <v>0</v>
      </c>
      <c r="O42">
        <f t="shared" si="4"/>
        <v>0</v>
      </c>
      <c r="Q42">
        <v>0</v>
      </c>
    </row>
    <row r="43" spans="1:17" ht="12.75">
      <c r="A43" s="1">
        <v>33</v>
      </c>
      <c r="B43" t="s">
        <v>320</v>
      </c>
      <c r="C43" s="1" t="s">
        <v>90</v>
      </c>
      <c r="D43" s="2">
        <v>4572</v>
      </c>
      <c r="M43" t="s">
        <v>32</v>
      </c>
      <c r="N43" s="38">
        <f t="shared" si="3"/>
        <v>0</v>
      </c>
      <c r="O43">
        <f t="shared" si="4"/>
        <v>0</v>
      </c>
      <c r="Q43">
        <v>0</v>
      </c>
    </row>
    <row r="44" spans="1:17" ht="12.75">
      <c r="A44" s="1">
        <v>34</v>
      </c>
      <c r="B44" t="s">
        <v>145</v>
      </c>
      <c r="C44" s="1" t="s">
        <v>84</v>
      </c>
      <c r="D44" s="2">
        <v>4570</v>
      </c>
      <c r="M44" t="s">
        <v>37</v>
      </c>
      <c r="N44" s="38">
        <f t="shared" si="3"/>
        <v>1</v>
      </c>
      <c r="O44">
        <f t="shared" si="4"/>
        <v>0</v>
      </c>
      <c r="Q44">
        <v>0</v>
      </c>
    </row>
    <row r="45" spans="1:17" ht="12.75">
      <c r="A45" s="1">
        <v>35</v>
      </c>
      <c r="B45" t="s">
        <v>321</v>
      </c>
      <c r="C45" s="1" t="s">
        <v>92</v>
      </c>
      <c r="D45" s="2">
        <v>4533</v>
      </c>
      <c r="M45" t="s">
        <v>37</v>
      </c>
      <c r="N45" s="38">
        <f t="shared" si="3"/>
        <v>0</v>
      </c>
      <c r="O45">
        <f t="shared" si="4"/>
        <v>0</v>
      </c>
      <c r="Q45">
        <v>0</v>
      </c>
    </row>
    <row r="46" spans="1:17" ht="12.75">
      <c r="A46" s="1">
        <v>36</v>
      </c>
      <c r="B46" t="s">
        <v>322</v>
      </c>
      <c r="C46" s="1" t="s">
        <v>308</v>
      </c>
      <c r="D46" s="2">
        <v>4458</v>
      </c>
      <c r="M46" t="s">
        <v>37</v>
      </c>
      <c r="N46" s="38">
        <f t="shared" si="3"/>
        <v>0</v>
      </c>
      <c r="O46" s="38">
        <f t="shared" si="4"/>
        <v>0</v>
      </c>
      <c r="Q46">
        <v>0</v>
      </c>
    </row>
    <row r="47" spans="1:17" ht="12.75">
      <c r="A47" s="1">
        <v>37</v>
      </c>
      <c r="B47" t="s">
        <v>323</v>
      </c>
      <c r="C47" s="1" t="s">
        <v>92</v>
      </c>
      <c r="D47" s="2">
        <v>4442</v>
      </c>
      <c r="M47" t="s">
        <v>37</v>
      </c>
      <c r="N47" s="38">
        <f t="shared" si="3"/>
        <v>0</v>
      </c>
      <c r="O47" s="38">
        <f t="shared" si="4"/>
        <v>0</v>
      </c>
      <c r="Q47">
        <v>0</v>
      </c>
    </row>
    <row r="48" spans="1:17" ht="12.75">
      <c r="A48" s="1">
        <v>38</v>
      </c>
      <c r="B48" t="s">
        <v>324</v>
      </c>
      <c r="C48" s="1" t="s">
        <v>84</v>
      </c>
      <c r="D48" s="2">
        <v>4442</v>
      </c>
      <c r="M48" t="s">
        <v>37</v>
      </c>
      <c r="N48" s="38">
        <f t="shared" si="3"/>
        <v>0</v>
      </c>
      <c r="O48" s="38">
        <f t="shared" si="4"/>
        <v>0</v>
      </c>
      <c r="Q48">
        <v>0</v>
      </c>
    </row>
    <row r="49" spans="1:17" ht="12.75">
      <c r="A49" s="1">
        <v>39</v>
      </c>
      <c r="B49" t="s">
        <v>325</v>
      </c>
      <c r="C49" s="1" t="s">
        <v>62</v>
      </c>
      <c r="D49" s="2">
        <v>4416</v>
      </c>
      <c r="M49" t="s">
        <v>78</v>
      </c>
      <c r="N49" s="38">
        <f t="shared" si="3"/>
        <v>1</v>
      </c>
      <c r="O49" s="38">
        <f t="shared" si="4"/>
        <v>0</v>
      </c>
      <c r="Q49">
        <v>0</v>
      </c>
    </row>
    <row r="50" spans="1:17" ht="12.75">
      <c r="A50" s="1">
        <v>40</v>
      </c>
      <c r="B50" t="s">
        <v>79</v>
      </c>
      <c r="C50" s="1" t="s">
        <v>66</v>
      </c>
      <c r="D50" s="2">
        <v>4381</v>
      </c>
      <c r="M50" t="s">
        <v>92</v>
      </c>
      <c r="N50" s="38">
        <f t="shared" si="3"/>
        <v>1</v>
      </c>
      <c r="O50" s="38">
        <f t="shared" si="4"/>
        <v>0</v>
      </c>
      <c r="Q50" t="s">
        <v>50</v>
      </c>
    </row>
    <row r="51" spans="1:17" ht="12.75">
      <c r="A51" s="1">
        <v>41</v>
      </c>
      <c r="B51" t="s">
        <v>85</v>
      </c>
      <c r="C51" s="1" t="s">
        <v>70</v>
      </c>
      <c r="D51" s="2">
        <v>4323</v>
      </c>
      <c r="M51" t="s">
        <v>92</v>
      </c>
      <c r="N51" s="38">
        <f t="shared" si="3"/>
        <v>0</v>
      </c>
      <c r="O51" s="38">
        <f t="shared" si="4"/>
        <v>0</v>
      </c>
      <c r="Q51" t="s">
        <v>39</v>
      </c>
    </row>
    <row r="52" spans="1:17" ht="12.75">
      <c r="A52" s="1">
        <v>42</v>
      </c>
      <c r="B52" t="s">
        <v>326</v>
      </c>
      <c r="C52" s="1" t="s">
        <v>64</v>
      </c>
      <c r="D52" s="2">
        <v>4301</v>
      </c>
      <c r="M52" t="s">
        <v>92</v>
      </c>
      <c r="N52" s="38">
        <f t="shared" si="3"/>
        <v>0</v>
      </c>
      <c r="O52" s="38">
        <f t="shared" si="4"/>
        <v>0</v>
      </c>
      <c r="Q52" t="s">
        <v>66</v>
      </c>
    </row>
    <row r="53" spans="1:17" ht="12.75">
      <c r="A53" s="1">
        <v>43</v>
      </c>
      <c r="B53" t="s">
        <v>327</v>
      </c>
      <c r="C53" s="1" t="s">
        <v>84</v>
      </c>
      <c r="D53" s="2">
        <v>4298</v>
      </c>
      <c r="M53" t="s">
        <v>62</v>
      </c>
      <c r="N53" s="38">
        <f t="shared" si="3"/>
        <v>1</v>
      </c>
      <c r="O53" s="38">
        <f t="shared" si="4"/>
        <v>0</v>
      </c>
      <c r="Q53" t="s">
        <v>155</v>
      </c>
    </row>
    <row r="54" spans="1:17" ht="12.75">
      <c r="A54" s="1">
        <v>44</v>
      </c>
      <c r="B54" t="s">
        <v>328</v>
      </c>
      <c r="C54" s="1" t="s">
        <v>166</v>
      </c>
      <c r="D54" s="2">
        <v>4296</v>
      </c>
      <c r="M54" t="s">
        <v>62</v>
      </c>
      <c r="N54" s="38">
        <f t="shared" si="3"/>
        <v>0</v>
      </c>
      <c r="O54" s="38">
        <f t="shared" si="4"/>
        <v>0</v>
      </c>
      <c r="Q54" t="s">
        <v>305</v>
      </c>
    </row>
    <row r="55" spans="1:17" ht="12.75">
      <c r="A55" s="1">
        <v>45</v>
      </c>
      <c r="B55" t="s">
        <v>154</v>
      </c>
      <c r="C55" s="1" t="s">
        <v>37</v>
      </c>
      <c r="D55" s="2">
        <v>4215</v>
      </c>
      <c r="M55" t="s">
        <v>308</v>
      </c>
      <c r="N55" s="38">
        <f t="shared" si="3"/>
        <v>1</v>
      </c>
      <c r="O55" s="38">
        <f t="shared" si="4"/>
        <v>0</v>
      </c>
      <c r="Q55" t="s">
        <v>171</v>
      </c>
    </row>
    <row r="56" spans="1:17" ht="12.75">
      <c r="A56" s="1">
        <v>46</v>
      </c>
      <c r="B56" t="s">
        <v>329</v>
      </c>
      <c r="C56" s="1" t="s">
        <v>90</v>
      </c>
      <c r="D56" s="2">
        <v>4203</v>
      </c>
      <c r="M56" t="s">
        <v>41</v>
      </c>
      <c r="N56" s="38">
        <f t="shared" si="3"/>
        <v>1</v>
      </c>
      <c r="O56" s="38">
        <f t="shared" si="4"/>
        <v>0</v>
      </c>
      <c r="Q56" t="s">
        <v>88</v>
      </c>
    </row>
    <row r="57" spans="1:17" ht="12.75">
      <c r="A57" s="1">
        <v>47</v>
      </c>
      <c r="B57" t="s">
        <v>162</v>
      </c>
      <c r="C57" s="1" t="s">
        <v>41</v>
      </c>
      <c r="D57" s="2">
        <v>4123</v>
      </c>
      <c r="M57" t="s">
        <v>70</v>
      </c>
      <c r="N57" s="38">
        <f t="shared" si="3"/>
        <v>1</v>
      </c>
      <c r="O57" s="38">
        <f t="shared" si="4"/>
        <v>0</v>
      </c>
      <c r="Q57" t="s">
        <v>98</v>
      </c>
    </row>
    <row r="58" spans="1:17" ht="12.75">
      <c r="A58" s="1">
        <v>48</v>
      </c>
      <c r="B58" t="s">
        <v>330</v>
      </c>
      <c r="C58" s="1" t="s">
        <v>34</v>
      </c>
      <c r="D58" s="2">
        <v>4041</v>
      </c>
      <c r="M58" t="s">
        <v>64</v>
      </c>
      <c r="N58" s="38">
        <f t="shared" si="3"/>
        <v>1</v>
      </c>
      <c r="O58" s="38">
        <f t="shared" si="4"/>
        <v>0</v>
      </c>
      <c r="Q58" t="s">
        <v>76</v>
      </c>
    </row>
    <row r="59" spans="1:17" ht="12.75">
      <c r="A59" s="1">
        <v>49</v>
      </c>
      <c r="B59" t="s">
        <v>207</v>
      </c>
      <c r="C59" s="1" t="s">
        <v>48</v>
      </c>
      <c r="D59" s="2">
        <v>3988</v>
      </c>
      <c r="M59" t="s">
        <v>64</v>
      </c>
      <c r="N59" s="38">
        <f t="shared" si="3"/>
        <v>0</v>
      </c>
      <c r="O59" s="38">
        <f t="shared" si="4"/>
        <v>0</v>
      </c>
      <c r="Q59" t="s">
        <v>53</v>
      </c>
    </row>
    <row r="60" spans="1:17" ht="12.75">
      <c r="A60" s="1">
        <v>50</v>
      </c>
      <c r="B60" t="s">
        <v>331</v>
      </c>
      <c r="C60" s="1" t="s">
        <v>304</v>
      </c>
      <c r="D60" s="2">
        <v>3975</v>
      </c>
      <c r="M60" t="s">
        <v>64</v>
      </c>
      <c r="N60" s="38">
        <f t="shared" si="3"/>
        <v>0</v>
      </c>
      <c r="O60" s="38">
        <f t="shared" si="4"/>
        <v>0</v>
      </c>
      <c r="Q60" t="s">
        <v>90</v>
      </c>
    </row>
    <row r="61" spans="1:17" ht="12.75">
      <c r="A61" s="1">
        <v>51</v>
      </c>
      <c r="B61" t="s">
        <v>332</v>
      </c>
      <c r="C61" s="1" t="s">
        <v>48</v>
      </c>
      <c r="D61" s="2">
        <v>3920</v>
      </c>
      <c r="M61" t="s">
        <v>64</v>
      </c>
      <c r="N61" s="38">
        <f t="shared" si="3"/>
        <v>0</v>
      </c>
      <c r="O61" s="38">
        <f t="shared" si="4"/>
        <v>0</v>
      </c>
      <c r="Q61" t="s">
        <v>34</v>
      </c>
    </row>
    <row r="62" spans="1:17" ht="12.75">
      <c r="A62" s="1">
        <v>52</v>
      </c>
      <c r="B62" t="s">
        <v>261</v>
      </c>
      <c r="C62" s="1" t="s">
        <v>37</v>
      </c>
      <c r="D62" s="2">
        <v>3866</v>
      </c>
      <c r="M62" t="s">
        <v>59</v>
      </c>
      <c r="N62" s="38">
        <f t="shared" si="3"/>
        <v>1</v>
      </c>
      <c r="O62" s="38">
        <f t="shared" si="4"/>
        <v>0</v>
      </c>
      <c r="Q62" t="s">
        <v>32</v>
      </c>
    </row>
    <row r="63" spans="1:17" ht="12.75">
      <c r="A63" s="1">
        <v>53</v>
      </c>
      <c r="B63" s="39" t="s">
        <v>144</v>
      </c>
      <c r="C63" s="1" t="s">
        <v>53</v>
      </c>
      <c r="D63" s="2">
        <v>3805</v>
      </c>
      <c r="M63" t="s">
        <v>166</v>
      </c>
      <c r="N63" s="38">
        <f t="shared" si="3"/>
        <v>1</v>
      </c>
      <c r="O63" s="38">
        <f t="shared" si="4"/>
        <v>0</v>
      </c>
      <c r="Q63" t="s">
        <v>37</v>
      </c>
    </row>
    <row r="64" spans="1:17" ht="12.75">
      <c r="A64" s="1">
        <v>54</v>
      </c>
      <c r="B64" t="s">
        <v>333</v>
      </c>
      <c r="C64" s="1" t="s">
        <v>59</v>
      </c>
      <c r="D64" s="2">
        <v>3741</v>
      </c>
      <c r="M64" t="s">
        <v>166</v>
      </c>
      <c r="N64" s="38">
        <f t="shared" si="3"/>
        <v>0</v>
      </c>
      <c r="O64" s="38">
        <f t="shared" si="4"/>
        <v>0</v>
      </c>
      <c r="Q64" t="s">
        <v>78</v>
      </c>
    </row>
    <row r="65" spans="1:17" ht="12.75">
      <c r="A65" s="1">
        <v>55</v>
      </c>
      <c r="B65" t="s">
        <v>334</v>
      </c>
      <c r="C65" s="1" t="s">
        <v>305</v>
      </c>
      <c r="D65" s="2">
        <v>3727</v>
      </c>
      <c r="M65" t="s">
        <v>166</v>
      </c>
      <c r="N65" s="38">
        <f t="shared" si="3"/>
        <v>0</v>
      </c>
      <c r="O65" s="38">
        <f t="shared" si="4"/>
        <v>0</v>
      </c>
      <c r="Q65" t="s">
        <v>92</v>
      </c>
    </row>
    <row r="66" spans="1:17" ht="12.75">
      <c r="A66" s="1">
        <v>56</v>
      </c>
      <c r="B66" t="s">
        <v>335</v>
      </c>
      <c r="C66" s="1" t="s">
        <v>37</v>
      </c>
      <c r="D66" s="2">
        <v>3691</v>
      </c>
      <c r="M66" t="s">
        <v>164</v>
      </c>
      <c r="N66" s="38">
        <f t="shared" si="3"/>
        <v>1</v>
      </c>
      <c r="O66" s="38">
        <f t="shared" si="4"/>
        <v>0</v>
      </c>
      <c r="Q66" t="s">
        <v>62</v>
      </c>
    </row>
    <row r="67" spans="1:17" ht="12.75">
      <c r="A67" s="1">
        <v>57</v>
      </c>
      <c r="B67" t="s">
        <v>336</v>
      </c>
      <c r="C67" s="1" t="s">
        <v>84</v>
      </c>
      <c r="D67" s="2">
        <v>3689</v>
      </c>
      <c r="M67" t="s">
        <v>48</v>
      </c>
      <c r="N67" s="38">
        <f t="shared" si="3"/>
        <v>1</v>
      </c>
      <c r="O67" s="38">
        <f t="shared" si="4"/>
        <v>0</v>
      </c>
      <c r="Q67" t="s">
        <v>308</v>
      </c>
    </row>
    <row r="68" spans="1:17" ht="12.75">
      <c r="A68" s="1">
        <v>58</v>
      </c>
      <c r="B68" t="s">
        <v>337</v>
      </c>
      <c r="C68" s="1" t="s">
        <v>84</v>
      </c>
      <c r="D68" s="2">
        <v>3648</v>
      </c>
      <c r="M68" t="s">
        <v>48</v>
      </c>
      <c r="N68" s="38">
        <f t="shared" si="3"/>
        <v>0</v>
      </c>
      <c r="O68" s="38">
        <f t="shared" si="4"/>
        <v>0</v>
      </c>
      <c r="Q68" t="s">
        <v>41</v>
      </c>
    </row>
    <row r="69" spans="1:17" ht="12.75">
      <c r="A69" s="1">
        <v>59</v>
      </c>
      <c r="B69" t="s">
        <v>338</v>
      </c>
      <c r="C69" s="1" t="s">
        <v>164</v>
      </c>
      <c r="D69" s="2">
        <v>3629</v>
      </c>
      <c r="M69" t="s">
        <v>304</v>
      </c>
      <c r="N69" s="38">
        <f t="shared" si="3"/>
        <v>1</v>
      </c>
      <c r="O69" s="38">
        <f t="shared" si="4"/>
        <v>0</v>
      </c>
      <c r="Q69" t="s">
        <v>70</v>
      </c>
    </row>
    <row r="70" spans="1:17" ht="12.75">
      <c r="A70" s="1">
        <v>60</v>
      </c>
      <c r="B70" t="s">
        <v>339</v>
      </c>
      <c r="C70" s="1" t="s">
        <v>84</v>
      </c>
      <c r="D70" s="2">
        <v>3583</v>
      </c>
      <c r="M70" t="s">
        <v>304</v>
      </c>
      <c r="N70" s="38">
        <f t="shared" si="3"/>
        <v>0</v>
      </c>
      <c r="O70" s="38">
        <f t="shared" si="4"/>
        <v>0</v>
      </c>
      <c r="Q70" t="s">
        <v>64</v>
      </c>
    </row>
    <row r="71" spans="1:17" ht="12.75">
      <c r="A71" s="1">
        <v>61</v>
      </c>
      <c r="B71" t="s">
        <v>340</v>
      </c>
      <c r="C71" s="1" t="s">
        <v>76</v>
      </c>
      <c r="D71" s="2">
        <v>3577</v>
      </c>
      <c r="M71" t="s">
        <v>80</v>
      </c>
      <c r="N71" s="38">
        <f t="shared" si="3"/>
        <v>1</v>
      </c>
      <c r="O71" s="38">
        <f t="shared" si="4"/>
        <v>0</v>
      </c>
      <c r="Q71" t="s">
        <v>59</v>
      </c>
    </row>
    <row r="72" spans="1:17" ht="12.75">
      <c r="A72" s="1">
        <v>62</v>
      </c>
      <c r="B72" t="s">
        <v>341</v>
      </c>
      <c r="C72" s="1" t="s">
        <v>90</v>
      </c>
      <c r="D72" s="2">
        <v>3563</v>
      </c>
      <c r="M72" t="s">
        <v>84</v>
      </c>
      <c r="N72" s="38">
        <f t="shared" si="3"/>
        <v>1</v>
      </c>
      <c r="O72" s="38">
        <f t="shared" si="4"/>
        <v>0</v>
      </c>
      <c r="Q72" t="s">
        <v>166</v>
      </c>
    </row>
    <row r="73" spans="1:17" ht="12.75">
      <c r="A73" s="1">
        <v>63</v>
      </c>
      <c r="B73" t="s">
        <v>342</v>
      </c>
      <c r="C73" s="1" t="s">
        <v>64</v>
      </c>
      <c r="D73" s="2">
        <v>3383</v>
      </c>
      <c r="M73" t="s">
        <v>84</v>
      </c>
      <c r="N73" s="38">
        <f t="shared" si="3"/>
        <v>0</v>
      </c>
      <c r="O73" s="38">
        <f t="shared" si="4"/>
        <v>0</v>
      </c>
      <c r="Q73" t="s">
        <v>164</v>
      </c>
    </row>
    <row r="74" spans="1:17" ht="12.75">
      <c r="A74" s="1">
        <v>64</v>
      </c>
      <c r="B74" t="s">
        <v>195</v>
      </c>
      <c r="C74" s="1" t="s">
        <v>80</v>
      </c>
      <c r="D74" s="2">
        <v>3001</v>
      </c>
      <c r="M74" t="s">
        <v>84</v>
      </c>
      <c r="N74" s="38">
        <f t="shared" si="3"/>
        <v>0</v>
      </c>
      <c r="O74" s="38">
        <f t="shared" si="4"/>
        <v>0</v>
      </c>
      <c r="Q74" t="s">
        <v>48</v>
      </c>
    </row>
    <row r="75" spans="1:17" ht="12.75">
      <c r="A75" s="1">
        <v>65</v>
      </c>
      <c r="B75" t="s">
        <v>343</v>
      </c>
      <c r="C75" s="1" t="s">
        <v>78</v>
      </c>
      <c r="D75" s="2">
        <v>2470</v>
      </c>
      <c r="M75" t="s">
        <v>84</v>
      </c>
      <c r="N75" s="38">
        <f t="shared" si="3"/>
        <v>0</v>
      </c>
      <c r="O75" s="38">
        <f t="shared" si="4"/>
        <v>0</v>
      </c>
      <c r="Q75" t="s">
        <v>304</v>
      </c>
    </row>
    <row r="76" spans="1:17" ht="12.75">
      <c r="A76" s="1">
        <v>66</v>
      </c>
      <c r="B76" t="s">
        <v>181</v>
      </c>
      <c r="C76" s="1" t="s">
        <v>39</v>
      </c>
      <c r="D76" s="2">
        <v>2321</v>
      </c>
      <c r="M76" t="s">
        <v>84</v>
      </c>
      <c r="N76" s="38">
        <f t="shared" si="3"/>
        <v>0</v>
      </c>
      <c r="O76" s="38">
        <f t="shared" si="4"/>
        <v>0</v>
      </c>
      <c r="Q76" t="s">
        <v>80</v>
      </c>
    </row>
    <row r="77" spans="1:17" ht="12.75">
      <c r="A77" s="1">
        <v>67</v>
      </c>
      <c r="B77" t="s">
        <v>344</v>
      </c>
      <c r="C77" s="1" t="s">
        <v>32</v>
      </c>
      <c r="D77" s="2">
        <v>2247</v>
      </c>
      <c r="M77" t="s">
        <v>84</v>
      </c>
      <c r="N77" s="38">
        <f t="shared" si="3"/>
        <v>0</v>
      </c>
      <c r="O77" s="38">
        <f t="shared" si="4"/>
        <v>0</v>
      </c>
      <c r="Q77" t="s">
        <v>84</v>
      </c>
    </row>
    <row r="78" spans="1:17" ht="12.75">
      <c r="A78" s="1">
        <v>68</v>
      </c>
      <c r="B78" t="s">
        <v>345</v>
      </c>
      <c r="C78" s="1" t="s">
        <v>171</v>
      </c>
      <c r="D78" s="2">
        <v>2170</v>
      </c>
      <c r="M78" t="s">
        <v>84</v>
      </c>
      <c r="N78" s="38">
        <f t="shared" si="3"/>
        <v>0</v>
      </c>
      <c r="O78" s="38">
        <f t="shared" si="4"/>
        <v>0</v>
      </c>
      <c r="Q78" t="s">
        <v>84</v>
      </c>
    </row>
    <row r="79" spans="3:4" ht="12.75">
      <c r="C79" s="36" t="s">
        <v>316</v>
      </c>
      <c r="D79" s="2">
        <f>SUM(D11:D78)</f>
        <v>313523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D11" sqref="D11"/>
    </sheetView>
  </sheetViews>
  <sheetFormatPr defaultColWidth="10.28125" defaultRowHeight="12.75"/>
  <cols>
    <col min="1" max="1" width="11.00390625" style="0" customWidth="1"/>
    <col min="2" max="2" width="2.00390625" style="0" customWidth="1"/>
    <col min="3" max="3" width="18.8515625" style="0" customWidth="1"/>
    <col min="4" max="4" width="5.00390625" style="0" customWidth="1"/>
    <col min="5" max="5" width="2.00390625" style="0" customWidth="1"/>
    <col min="6" max="6" width="18.7109375" style="0" customWidth="1"/>
    <col min="7" max="7" width="5.00390625" style="0" customWidth="1"/>
    <col min="8" max="8" width="2.00390625" style="0" customWidth="1"/>
    <col min="9" max="9" width="17.00390625" style="0" customWidth="1"/>
    <col min="10" max="10" width="5.00390625" style="0" customWidth="1"/>
    <col min="11" max="11" width="8.28125" style="0" customWidth="1"/>
    <col min="12" max="12" width="5.57421875" style="0" customWidth="1"/>
    <col min="13" max="13" width="5.00390625" style="0" customWidth="1"/>
    <col min="14" max="14" width="6.140625" style="0" customWidth="1"/>
    <col min="15" max="15" width="7.57421875" style="0" customWidth="1"/>
    <col min="16" max="16" width="8.57421875" style="0" customWidth="1"/>
    <col min="17" max="17" width="6.57421875" style="0" customWidth="1"/>
    <col min="18" max="18" width="7.421875" style="0" customWidth="1"/>
    <col min="19" max="19" width="6.57421875" style="0" customWidth="1"/>
    <col min="20" max="20" width="5.57421875" style="0" customWidth="1"/>
    <col min="21" max="21" width="25.28125" style="0" customWidth="1"/>
    <col min="22" max="22" width="5.00390625" style="0" customWidth="1"/>
    <col min="23" max="23" width="6.140625" style="0" customWidth="1"/>
    <col min="24" max="24" width="7.57421875" style="0" customWidth="1"/>
    <col min="25" max="25" width="8.57421875" style="0" customWidth="1"/>
    <col min="26" max="26" width="6.57421875" style="0" customWidth="1"/>
    <col min="27" max="27" width="8.7109375" style="0" customWidth="1"/>
    <col min="28" max="16384" width="11.00390625" style="0" customWidth="1"/>
  </cols>
  <sheetData>
    <row r="2" spans="3:9" ht="12.75">
      <c r="C2" t="s">
        <v>346</v>
      </c>
      <c r="F2" t="s">
        <v>347</v>
      </c>
      <c r="I2" t="s">
        <v>348</v>
      </c>
    </row>
    <row r="3" spans="1:10" ht="16.5" customHeight="1">
      <c r="A3">
        <v>1997</v>
      </c>
      <c r="B3" s="10">
        <v>1</v>
      </c>
      <c r="C3" s="11" t="s">
        <v>31</v>
      </c>
      <c r="D3" s="10" t="s">
        <v>32</v>
      </c>
      <c r="E3" s="12">
        <v>2</v>
      </c>
      <c r="F3" s="29" t="s">
        <v>33</v>
      </c>
      <c r="G3" s="20" t="s">
        <v>34</v>
      </c>
      <c r="H3" s="14">
        <v>3</v>
      </c>
      <c r="I3" s="21" t="s">
        <v>35</v>
      </c>
      <c r="J3" s="22" t="s">
        <v>34</v>
      </c>
    </row>
    <row r="4" spans="1:10" ht="16.5" customHeight="1">
      <c r="A4">
        <v>2001</v>
      </c>
      <c r="B4" s="10">
        <v>1</v>
      </c>
      <c r="C4" s="17" t="s">
        <v>51</v>
      </c>
      <c r="D4" s="18" t="s">
        <v>37</v>
      </c>
      <c r="E4" s="12">
        <v>2</v>
      </c>
      <c r="F4" s="19" t="s">
        <v>144</v>
      </c>
      <c r="G4" s="20" t="s">
        <v>53</v>
      </c>
      <c r="H4" s="14">
        <v>3</v>
      </c>
      <c r="I4" s="21" t="s">
        <v>36</v>
      </c>
      <c r="J4" s="22" t="s">
        <v>37</v>
      </c>
    </row>
    <row r="5" spans="1:10" ht="15" customHeight="1">
      <c r="A5">
        <v>2009</v>
      </c>
      <c r="B5" s="10">
        <v>1</v>
      </c>
      <c r="C5" s="17" t="s">
        <v>349</v>
      </c>
      <c r="D5" s="18" t="s">
        <v>32</v>
      </c>
      <c r="E5" s="12">
        <v>2</v>
      </c>
      <c r="F5" s="29" t="s">
        <v>350</v>
      </c>
      <c r="G5" s="20" t="s">
        <v>32</v>
      </c>
      <c r="H5" s="14">
        <v>3</v>
      </c>
      <c r="I5" s="21" t="s">
        <v>351</v>
      </c>
      <c r="J5" s="22" t="s">
        <v>84</v>
      </c>
    </row>
    <row r="6" spans="2:10" ht="12.75">
      <c r="B6" s="10">
        <v>1</v>
      </c>
      <c r="C6" s="17" t="s">
        <v>296</v>
      </c>
      <c r="D6" s="18" t="s">
        <v>32</v>
      </c>
      <c r="E6" s="12">
        <v>2</v>
      </c>
      <c r="F6" s="29" t="s">
        <v>297</v>
      </c>
      <c r="G6" s="20" t="s">
        <v>66</v>
      </c>
      <c r="H6" s="14">
        <v>3</v>
      </c>
      <c r="I6" s="21" t="s">
        <v>252</v>
      </c>
      <c r="J6" s="22" t="s">
        <v>166</v>
      </c>
    </row>
    <row r="7" spans="18:20" ht="12.75">
      <c r="R7" s="40"/>
      <c r="S7" s="25"/>
      <c r="T7" s="41"/>
    </row>
    <row r="8" spans="12:27" ht="12.75">
      <c r="L8" s="42"/>
      <c r="M8" s="43"/>
      <c r="N8" s="43"/>
      <c r="O8" s="43"/>
      <c r="P8" s="43"/>
      <c r="Q8" s="44" t="s">
        <v>352</v>
      </c>
      <c r="R8" s="44"/>
      <c r="S8" s="1"/>
      <c r="T8" s="45"/>
      <c r="U8" s="43"/>
      <c r="V8" s="43"/>
      <c r="W8" s="43"/>
      <c r="X8" s="43"/>
      <c r="Y8" s="43"/>
      <c r="Z8" s="44" t="s">
        <v>352</v>
      </c>
      <c r="AA8" s="44"/>
    </row>
    <row r="9" spans="3:27" ht="12.75">
      <c r="C9" s="11" t="s">
        <v>346</v>
      </c>
      <c r="F9" s="13" t="s">
        <v>347</v>
      </c>
      <c r="I9" s="15" t="s">
        <v>348</v>
      </c>
      <c r="L9" s="44" t="s">
        <v>353</v>
      </c>
      <c r="M9" s="46" t="s">
        <v>45</v>
      </c>
      <c r="N9" s="47" t="s">
        <v>346</v>
      </c>
      <c r="O9" s="48" t="s">
        <v>347</v>
      </c>
      <c r="P9" s="49" t="s">
        <v>348</v>
      </c>
      <c r="Q9" s="50" t="s">
        <v>354</v>
      </c>
      <c r="R9" s="50" t="s">
        <v>355</v>
      </c>
      <c r="S9" s="1"/>
      <c r="T9" s="44" t="s">
        <v>353</v>
      </c>
      <c r="U9" s="46"/>
      <c r="V9" s="46"/>
      <c r="W9" s="51" t="s">
        <v>346</v>
      </c>
      <c r="X9" s="52" t="s">
        <v>347</v>
      </c>
      <c r="Y9" s="53" t="s">
        <v>348</v>
      </c>
      <c r="Z9" s="44" t="s">
        <v>354</v>
      </c>
      <c r="AA9" s="44" t="s">
        <v>356</v>
      </c>
    </row>
    <row r="10" spans="3:27" ht="12.75">
      <c r="C10">
        <v>3</v>
      </c>
      <c r="D10" t="s">
        <v>32</v>
      </c>
      <c r="F10">
        <v>1</v>
      </c>
      <c r="G10" t="s">
        <v>34</v>
      </c>
      <c r="I10">
        <v>1</v>
      </c>
      <c r="J10" t="s">
        <v>34</v>
      </c>
      <c r="L10" s="54">
        <v>1</v>
      </c>
      <c r="M10" s="55" t="s">
        <v>32</v>
      </c>
      <c r="N10" s="42">
        <v>3</v>
      </c>
      <c r="O10" s="42">
        <v>1</v>
      </c>
      <c r="P10" s="42"/>
      <c r="Q10" s="45">
        <f aca="true" t="shared" si="0" ref="Q10:Q16">N10*3+O10*2+P10</f>
        <v>11</v>
      </c>
      <c r="R10" s="45">
        <f aca="true" t="shared" si="1" ref="R10:R16">N10+O10+P10</f>
        <v>4</v>
      </c>
      <c r="S10" s="1"/>
      <c r="T10" s="45">
        <v>1</v>
      </c>
      <c r="U10" s="56" t="s">
        <v>31</v>
      </c>
      <c r="V10" s="57" t="s">
        <v>32</v>
      </c>
      <c r="W10" s="58">
        <v>1</v>
      </c>
      <c r="X10" s="57">
        <v>1</v>
      </c>
      <c r="Y10" s="57"/>
      <c r="Z10" s="45">
        <f aca="true" t="shared" si="2" ref="Z10:Z20">W10*3+X10*2+Y10*1</f>
        <v>5</v>
      </c>
      <c r="AA10" s="57">
        <f aca="true" t="shared" si="3" ref="AA10:AA20">W10+X10+Y10</f>
        <v>2</v>
      </c>
    </row>
    <row r="11" spans="3:27" ht="12.75">
      <c r="C11">
        <v>1</v>
      </c>
      <c r="D11" t="s">
        <v>37</v>
      </c>
      <c r="F11">
        <v>1</v>
      </c>
      <c r="G11" t="s">
        <v>32</v>
      </c>
      <c r="I11">
        <v>1</v>
      </c>
      <c r="J11" t="s">
        <v>37</v>
      </c>
      <c r="L11" s="45">
        <v>2</v>
      </c>
      <c r="M11" s="56" t="s">
        <v>37</v>
      </c>
      <c r="N11" s="56">
        <v>1</v>
      </c>
      <c r="O11" s="56"/>
      <c r="P11" s="56">
        <v>1</v>
      </c>
      <c r="Q11" s="45">
        <f t="shared" si="0"/>
        <v>4</v>
      </c>
      <c r="R11" s="45">
        <f t="shared" si="1"/>
        <v>2</v>
      </c>
      <c r="S11" s="1"/>
      <c r="T11" s="45">
        <v>2</v>
      </c>
      <c r="U11" s="59" t="s">
        <v>51</v>
      </c>
      <c r="V11" s="60" t="s">
        <v>37</v>
      </c>
      <c r="W11" s="58">
        <v>1</v>
      </c>
      <c r="X11" s="57"/>
      <c r="Y11" s="57"/>
      <c r="Z11" s="45">
        <f t="shared" si="2"/>
        <v>3</v>
      </c>
      <c r="AA11" s="57">
        <f t="shared" si="3"/>
        <v>1</v>
      </c>
    </row>
    <row r="12" spans="6:27" ht="12.75">
      <c r="F12">
        <v>1</v>
      </c>
      <c r="G12" t="s">
        <v>53</v>
      </c>
      <c r="I12">
        <v>1</v>
      </c>
      <c r="J12" t="s">
        <v>84</v>
      </c>
      <c r="L12" s="61">
        <v>3</v>
      </c>
      <c r="M12" s="62" t="s">
        <v>34</v>
      </c>
      <c r="N12" s="42"/>
      <c r="O12" s="42">
        <v>1</v>
      </c>
      <c r="P12" s="42">
        <v>1</v>
      </c>
      <c r="Q12" s="45">
        <f t="shared" si="0"/>
        <v>3</v>
      </c>
      <c r="R12" s="45">
        <f t="shared" si="1"/>
        <v>2</v>
      </c>
      <c r="S12" s="1"/>
      <c r="T12" s="45">
        <v>2</v>
      </c>
      <c r="U12" s="59" t="s">
        <v>349</v>
      </c>
      <c r="V12" s="60" t="s">
        <v>32</v>
      </c>
      <c r="W12" s="58">
        <v>1</v>
      </c>
      <c r="X12" s="57"/>
      <c r="Y12" s="57"/>
      <c r="Z12" s="45">
        <f t="shared" si="2"/>
        <v>3</v>
      </c>
      <c r="AA12" s="57">
        <f t="shared" si="3"/>
        <v>1</v>
      </c>
    </row>
    <row r="13" spans="6:27" ht="12.75">
      <c r="F13">
        <v>1</v>
      </c>
      <c r="G13" s="26" t="s">
        <v>66</v>
      </c>
      <c r="I13">
        <v>1</v>
      </c>
      <c r="J13" s="26" t="s">
        <v>166</v>
      </c>
      <c r="L13" s="63">
        <v>4</v>
      </c>
      <c r="M13" s="56" t="s">
        <v>66</v>
      </c>
      <c r="N13" s="42"/>
      <c r="O13" s="42">
        <v>1</v>
      </c>
      <c r="P13" s="42"/>
      <c r="Q13" s="45">
        <f t="shared" si="0"/>
        <v>2</v>
      </c>
      <c r="R13" s="45">
        <f t="shared" si="1"/>
        <v>1</v>
      </c>
      <c r="S13" s="1"/>
      <c r="T13" s="45">
        <v>2</v>
      </c>
      <c r="U13" s="64" t="s">
        <v>296</v>
      </c>
      <c r="V13" s="60" t="s">
        <v>32</v>
      </c>
      <c r="W13" s="58">
        <v>1</v>
      </c>
      <c r="X13" s="57"/>
      <c r="Y13" s="57"/>
      <c r="Z13" s="45">
        <f t="shared" si="2"/>
        <v>3</v>
      </c>
      <c r="AA13" s="57">
        <f t="shared" si="3"/>
        <v>1</v>
      </c>
    </row>
    <row r="14" spans="12:27" ht="12.75">
      <c r="L14" s="63">
        <v>4</v>
      </c>
      <c r="M14" s="42" t="s">
        <v>53</v>
      </c>
      <c r="N14" s="42"/>
      <c r="O14" s="42">
        <v>1</v>
      </c>
      <c r="P14" s="42"/>
      <c r="Q14" s="45">
        <f t="shared" si="0"/>
        <v>2</v>
      </c>
      <c r="R14" s="45">
        <f t="shared" si="1"/>
        <v>1</v>
      </c>
      <c r="S14" s="1"/>
      <c r="T14" s="45">
        <v>5</v>
      </c>
      <c r="U14" s="56" t="s">
        <v>144</v>
      </c>
      <c r="V14" s="60" t="s">
        <v>53</v>
      </c>
      <c r="W14" s="58"/>
      <c r="X14" s="57">
        <v>1</v>
      </c>
      <c r="Y14" s="57"/>
      <c r="Z14" s="45">
        <f t="shared" si="2"/>
        <v>2</v>
      </c>
      <c r="AA14" s="57">
        <f t="shared" si="3"/>
        <v>1</v>
      </c>
    </row>
    <row r="15" spans="12:27" ht="12.75">
      <c r="L15" s="63">
        <v>6</v>
      </c>
      <c r="M15" s="56" t="s">
        <v>166</v>
      </c>
      <c r="N15" s="42"/>
      <c r="O15" s="42"/>
      <c r="P15" s="42">
        <v>1</v>
      </c>
      <c r="Q15" s="45">
        <f t="shared" si="0"/>
        <v>1</v>
      </c>
      <c r="R15" s="45">
        <f t="shared" si="1"/>
        <v>1</v>
      </c>
      <c r="S15" s="1"/>
      <c r="T15" s="45">
        <v>5</v>
      </c>
      <c r="U15" s="56" t="s">
        <v>33</v>
      </c>
      <c r="V15" s="57" t="s">
        <v>34</v>
      </c>
      <c r="W15" s="58"/>
      <c r="X15" s="57">
        <v>1</v>
      </c>
      <c r="Y15" s="57"/>
      <c r="Z15" s="45">
        <f t="shared" si="2"/>
        <v>2</v>
      </c>
      <c r="AA15" s="57">
        <f t="shared" si="3"/>
        <v>1</v>
      </c>
    </row>
    <row r="16" spans="12:27" ht="12.75">
      <c r="L16" s="63">
        <v>6</v>
      </c>
      <c r="M16" s="42" t="s">
        <v>84</v>
      </c>
      <c r="N16" s="42"/>
      <c r="O16" s="42"/>
      <c r="P16" s="42">
        <v>1</v>
      </c>
      <c r="Q16" s="45">
        <f t="shared" si="0"/>
        <v>1</v>
      </c>
      <c r="R16" s="45">
        <f t="shared" si="1"/>
        <v>1</v>
      </c>
      <c r="S16" s="1"/>
      <c r="T16" s="45">
        <v>5</v>
      </c>
      <c r="U16" s="59" t="s">
        <v>297</v>
      </c>
      <c r="V16" s="60" t="s">
        <v>66</v>
      </c>
      <c r="W16" s="58"/>
      <c r="X16" s="57">
        <v>1</v>
      </c>
      <c r="Y16" s="57"/>
      <c r="Z16" s="45">
        <f t="shared" si="2"/>
        <v>2</v>
      </c>
      <c r="AA16" s="57">
        <f t="shared" si="3"/>
        <v>1</v>
      </c>
    </row>
    <row r="17" spans="19:27" ht="12.75">
      <c r="S17" s="1"/>
      <c r="T17" s="65">
        <v>8</v>
      </c>
      <c r="U17" s="66" t="s">
        <v>35</v>
      </c>
      <c r="V17" s="67" t="s">
        <v>34</v>
      </c>
      <c r="W17" s="68"/>
      <c r="X17" s="67"/>
      <c r="Y17" s="67">
        <v>1</v>
      </c>
      <c r="Z17" s="45">
        <f t="shared" si="2"/>
        <v>1</v>
      </c>
      <c r="AA17" s="57">
        <f t="shared" si="3"/>
        <v>1</v>
      </c>
    </row>
    <row r="18" spans="19:27" ht="12.75">
      <c r="S18" s="1"/>
      <c r="T18" s="45">
        <v>8</v>
      </c>
      <c r="U18" s="59" t="s">
        <v>36</v>
      </c>
      <c r="V18" s="60" t="s">
        <v>37</v>
      </c>
      <c r="W18" s="57"/>
      <c r="X18" s="57"/>
      <c r="Y18" s="57">
        <v>1</v>
      </c>
      <c r="Z18" s="69">
        <f t="shared" si="2"/>
        <v>1</v>
      </c>
      <c r="AA18" s="57">
        <f t="shared" si="3"/>
        <v>1</v>
      </c>
    </row>
    <row r="19" spans="19:27" ht="12.75">
      <c r="S19" s="1"/>
      <c r="T19" s="45">
        <v>8</v>
      </c>
      <c r="U19" s="59" t="s">
        <v>351</v>
      </c>
      <c r="V19" s="60" t="s">
        <v>84</v>
      </c>
      <c r="W19" s="57"/>
      <c r="X19" s="57"/>
      <c r="Y19" s="57">
        <v>1</v>
      </c>
      <c r="Z19" s="69">
        <f t="shared" si="2"/>
        <v>1</v>
      </c>
      <c r="AA19" s="57">
        <f t="shared" si="3"/>
        <v>1</v>
      </c>
    </row>
    <row r="20" spans="19:27" ht="12.75">
      <c r="S20" s="1"/>
      <c r="T20" s="45">
        <v>8</v>
      </c>
      <c r="U20" s="59" t="s">
        <v>252</v>
      </c>
      <c r="V20" s="60" t="s">
        <v>166</v>
      </c>
      <c r="W20" s="57"/>
      <c r="X20" s="57"/>
      <c r="Y20" s="57">
        <v>1</v>
      </c>
      <c r="Z20" s="69">
        <f t="shared" si="2"/>
        <v>1</v>
      </c>
      <c r="AA20" s="57">
        <f t="shared" si="3"/>
        <v>1</v>
      </c>
    </row>
    <row r="21" spans="19:27" ht="12.75">
      <c r="S21" s="1"/>
      <c r="T21" s="70"/>
      <c r="U21" s="64"/>
      <c r="V21" s="71"/>
      <c r="W21" s="72"/>
      <c r="X21" s="72"/>
      <c r="Y21" s="72"/>
      <c r="Z21" s="70"/>
      <c r="AA21" s="72"/>
    </row>
    <row r="23" spans="1:27" s="73" customFormat="1" ht="11.25">
      <c r="A23" s="73" t="s">
        <v>316</v>
      </c>
      <c r="C23" s="73">
        <f>SUM(C7:C16)</f>
        <v>4</v>
      </c>
      <c r="F23" s="73">
        <f>SUM(F7:F16)</f>
        <v>4</v>
      </c>
      <c r="I23" s="73">
        <f>SUM(I7:I16)</f>
        <v>4</v>
      </c>
      <c r="Q23" s="74">
        <f>SUM(Q10:Q16)</f>
        <v>24</v>
      </c>
      <c r="R23" s="74">
        <f>SUM(R10:R16)</f>
        <v>12</v>
      </c>
      <c r="W23" s="74">
        <f>SUM(W10:W22)</f>
        <v>4</v>
      </c>
      <c r="X23" s="74">
        <f>SUM(X10:X22)</f>
        <v>4</v>
      </c>
      <c r="Y23" s="74">
        <f>SUM(Y10:Y22)</f>
        <v>4</v>
      </c>
      <c r="Z23" s="74">
        <f>SUM(Z10:Z22)</f>
        <v>24</v>
      </c>
      <c r="AA23" s="74">
        <f>SUM(AA10:AA22)</f>
        <v>12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pane xSplit="5" ySplit="3" topLeftCell="F109" activePane="bottomRight" state="frozen"/>
      <selection pane="topLeft" activeCell="A1" sqref="A1"/>
      <selection pane="topRight" activeCell="F1" sqref="F1"/>
      <selection pane="bottomLeft" activeCell="A109" sqref="A109"/>
      <selection pane="bottomRight" activeCell="F122" sqref="F122"/>
    </sheetView>
  </sheetViews>
  <sheetFormatPr defaultColWidth="8.00390625" defaultRowHeight="12.75"/>
  <cols>
    <col min="1" max="1" width="27.140625" style="75" customWidth="1"/>
    <col min="2" max="2" width="5.421875" style="74" customWidth="1"/>
    <col min="3" max="3" width="6.57421875" style="74" customWidth="1"/>
    <col min="4" max="4" width="7.57421875" style="74" customWidth="1"/>
    <col min="5" max="5" width="9.28125" style="74" customWidth="1"/>
    <col min="6" max="6" width="7.140625" style="76" customWidth="1"/>
    <col min="7" max="8" width="7.140625" style="74" customWidth="1"/>
    <col min="9" max="9" width="7.28125" style="74" customWidth="1"/>
    <col min="10" max="10" width="4.7109375" style="74" customWidth="1"/>
    <col min="11" max="11" width="6.00390625" style="73" customWidth="1"/>
    <col min="12" max="12" width="7.00390625" style="73" customWidth="1"/>
    <col min="13" max="16384" width="9.140625" style="73" customWidth="1"/>
  </cols>
  <sheetData>
    <row r="1" spans="1:12" s="85" customFormat="1" ht="42" customHeight="1">
      <c r="A1" s="77" t="s">
        <v>357</v>
      </c>
      <c r="B1" s="78" t="s">
        <v>45</v>
      </c>
      <c r="C1" s="79" t="s">
        <v>358</v>
      </c>
      <c r="D1" s="80" t="s">
        <v>359</v>
      </c>
      <c r="E1" s="80" t="s">
        <v>360</v>
      </c>
      <c r="F1" s="81" t="s">
        <v>361</v>
      </c>
      <c r="G1" s="82" t="s">
        <v>362</v>
      </c>
      <c r="H1" s="82" t="s">
        <v>363</v>
      </c>
      <c r="I1" s="82" t="s">
        <v>364</v>
      </c>
      <c r="J1" s="83"/>
      <c r="K1" s="84" t="s">
        <v>365</v>
      </c>
      <c r="L1" s="80" t="s">
        <v>366</v>
      </c>
    </row>
    <row r="2" spans="1:12" s="85" customFormat="1" ht="12.75">
      <c r="A2" s="86" t="s">
        <v>367</v>
      </c>
      <c r="B2" s="78"/>
      <c r="C2" s="79"/>
      <c r="D2" s="80"/>
      <c r="E2" s="80"/>
      <c r="F2" s="87">
        <v>59</v>
      </c>
      <c r="G2" s="78">
        <v>98</v>
      </c>
      <c r="H2" s="78">
        <v>28</v>
      </c>
      <c r="I2" s="78">
        <v>68</v>
      </c>
      <c r="J2" s="83"/>
      <c r="K2" s="5"/>
      <c r="L2" s="5"/>
    </row>
    <row r="3" spans="1:12" s="85" customFormat="1" ht="12.75">
      <c r="A3" s="88" t="s">
        <v>368</v>
      </c>
      <c r="B3" s="78"/>
      <c r="C3" s="79"/>
      <c r="D3" s="80"/>
      <c r="E3" s="80"/>
      <c r="F3" s="87">
        <v>29</v>
      </c>
      <c r="G3" s="78">
        <v>31</v>
      </c>
      <c r="H3" s="78">
        <v>20</v>
      </c>
      <c r="I3" s="78">
        <v>28</v>
      </c>
      <c r="J3" s="83"/>
      <c r="K3" s="5"/>
      <c r="L3" s="5"/>
    </row>
    <row r="4" spans="1:12" ht="15">
      <c r="A4" t="s">
        <v>334</v>
      </c>
      <c r="B4" s="1" t="s">
        <v>305</v>
      </c>
      <c r="D4" s="89">
        <f aca="true" t="shared" si="0" ref="D4:D191">SUM(F4:J4)/E4</f>
        <v>55</v>
      </c>
      <c r="E4" s="35">
        <f aca="true" t="shared" si="1" ref="E4:E191">COUNTA(F4:J4)</f>
        <v>1</v>
      </c>
      <c r="I4" s="35">
        <v>55</v>
      </c>
      <c r="K4" s="35">
        <f aca="true" t="shared" si="2" ref="K4:K191">COUNTIF(F4:J4,"&lt;6")</f>
        <v>0</v>
      </c>
      <c r="L4" s="35">
        <f aca="true" t="shared" si="3" ref="L4:L191">COUNTIF(F4:J4,"&lt;11")</f>
        <v>0</v>
      </c>
    </row>
    <row r="5" spans="1:12" ht="15">
      <c r="A5" s="23" t="s">
        <v>165</v>
      </c>
      <c r="B5" s="24" t="s">
        <v>53</v>
      </c>
      <c r="C5" s="5"/>
      <c r="D5" s="89">
        <f t="shared" si="0"/>
        <v>26</v>
      </c>
      <c r="E5" s="35">
        <f t="shared" si="1"/>
        <v>1</v>
      </c>
      <c r="G5" s="1">
        <v>26</v>
      </c>
      <c r="I5" s="35"/>
      <c r="K5" s="35">
        <f t="shared" si="2"/>
        <v>0</v>
      </c>
      <c r="L5" s="35">
        <f t="shared" si="3"/>
        <v>0</v>
      </c>
    </row>
    <row r="6" spans="1:12" ht="15">
      <c r="A6" s="23" t="s">
        <v>189</v>
      </c>
      <c r="B6" s="24" t="s">
        <v>53</v>
      </c>
      <c r="C6" s="24"/>
      <c r="D6" s="89">
        <f t="shared" si="0"/>
        <v>56</v>
      </c>
      <c r="E6" s="35">
        <f t="shared" si="1"/>
        <v>1</v>
      </c>
      <c r="G6" s="1">
        <v>56</v>
      </c>
      <c r="I6" s="35"/>
      <c r="K6" s="35">
        <f t="shared" si="2"/>
        <v>0</v>
      </c>
      <c r="L6" s="35">
        <f t="shared" si="3"/>
        <v>0</v>
      </c>
    </row>
    <row r="7" spans="1:12" ht="15">
      <c r="A7" s="23" t="s">
        <v>187</v>
      </c>
      <c r="B7" s="24" t="s">
        <v>39</v>
      </c>
      <c r="C7" s="24"/>
      <c r="D7" s="89">
        <f t="shared" si="0"/>
        <v>54</v>
      </c>
      <c r="E7" s="35">
        <f t="shared" si="1"/>
        <v>1</v>
      </c>
      <c r="G7" s="1">
        <v>54</v>
      </c>
      <c r="I7" s="35"/>
      <c r="K7" s="35">
        <f t="shared" si="2"/>
        <v>0</v>
      </c>
      <c r="L7" s="35">
        <f t="shared" si="3"/>
        <v>0</v>
      </c>
    </row>
    <row r="8" spans="1:12" ht="15">
      <c r="A8" s="23" t="s">
        <v>188</v>
      </c>
      <c r="B8" s="24" t="s">
        <v>53</v>
      </c>
      <c r="C8" s="24"/>
      <c r="D8" s="89">
        <f t="shared" si="0"/>
        <v>55</v>
      </c>
      <c r="E8" s="35">
        <f t="shared" si="1"/>
        <v>1</v>
      </c>
      <c r="G8" s="1">
        <v>55</v>
      </c>
      <c r="I8" s="35"/>
      <c r="K8" s="35">
        <f t="shared" si="2"/>
        <v>0</v>
      </c>
      <c r="L8" s="35">
        <f t="shared" si="3"/>
        <v>0</v>
      </c>
    </row>
    <row r="9" spans="1:12" ht="15">
      <c r="A9" s="23" t="s">
        <v>156</v>
      </c>
      <c r="B9" s="24" t="s">
        <v>53</v>
      </c>
      <c r="C9" s="24"/>
      <c r="D9" s="89">
        <f t="shared" si="0"/>
        <v>10.5</v>
      </c>
      <c r="E9" s="35">
        <f t="shared" si="1"/>
        <v>2</v>
      </c>
      <c r="G9" s="1">
        <v>15</v>
      </c>
      <c r="I9" s="35">
        <v>6</v>
      </c>
      <c r="K9" s="35">
        <f t="shared" si="2"/>
        <v>0</v>
      </c>
      <c r="L9" s="35">
        <f t="shared" si="3"/>
        <v>1</v>
      </c>
    </row>
    <row r="10" spans="1:12" ht="15">
      <c r="A10" t="s">
        <v>322</v>
      </c>
      <c r="B10" s="1" t="s">
        <v>308</v>
      </c>
      <c r="D10" s="89">
        <f t="shared" si="0"/>
        <v>36</v>
      </c>
      <c r="E10" s="35">
        <f t="shared" si="1"/>
        <v>1</v>
      </c>
      <c r="I10" s="35">
        <v>36</v>
      </c>
      <c r="K10" s="35">
        <f t="shared" si="2"/>
        <v>0</v>
      </c>
      <c r="L10" s="35">
        <f t="shared" si="3"/>
        <v>0</v>
      </c>
    </row>
    <row r="11" spans="1:12" ht="15">
      <c r="A11" s="23" t="s">
        <v>193</v>
      </c>
      <c r="B11" s="24" t="s">
        <v>37</v>
      </c>
      <c r="C11" s="24"/>
      <c r="D11" s="89">
        <f t="shared" si="0"/>
        <v>62</v>
      </c>
      <c r="E11" s="35">
        <f t="shared" si="1"/>
        <v>1</v>
      </c>
      <c r="G11" s="1">
        <v>62</v>
      </c>
      <c r="I11" s="35"/>
      <c r="K11" s="35">
        <f t="shared" si="2"/>
        <v>0</v>
      </c>
      <c r="L11" s="35">
        <f t="shared" si="3"/>
        <v>0</v>
      </c>
    </row>
    <row r="12" spans="1:12" ht="15">
      <c r="A12" s="23" t="s">
        <v>178</v>
      </c>
      <c r="B12" s="24" t="s">
        <v>37</v>
      </c>
      <c r="C12" s="24"/>
      <c r="D12" s="89">
        <f t="shared" si="0"/>
        <v>44</v>
      </c>
      <c r="E12" s="35">
        <f t="shared" si="1"/>
        <v>1</v>
      </c>
      <c r="G12" s="1">
        <v>44</v>
      </c>
      <c r="I12" s="35"/>
      <c r="K12" s="35">
        <f t="shared" si="2"/>
        <v>0</v>
      </c>
      <c r="L12" s="35">
        <f t="shared" si="3"/>
        <v>0</v>
      </c>
    </row>
    <row r="13" spans="1:12" ht="15">
      <c r="A13" s="23" t="s">
        <v>198</v>
      </c>
      <c r="B13" s="24" t="s">
        <v>37</v>
      </c>
      <c r="C13" s="24"/>
      <c r="D13" s="89">
        <f t="shared" si="0"/>
        <v>68</v>
      </c>
      <c r="E13" s="35">
        <f t="shared" si="1"/>
        <v>1</v>
      </c>
      <c r="G13" s="1">
        <v>68</v>
      </c>
      <c r="I13" s="35"/>
      <c r="K13" s="35">
        <f t="shared" si="2"/>
        <v>0</v>
      </c>
      <c r="L13" s="35">
        <f t="shared" si="3"/>
        <v>0</v>
      </c>
    </row>
    <row r="14" spans="1:12" ht="15">
      <c r="A14" s="23" t="s">
        <v>213</v>
      </c>
      <c r="B14" s="24" t="s">
        <v>30</v>
      </c>
      <c r="C14" s="24"/>
      <c r="D14" s="89">
        <f t="shared" si="0"/>
        <v>88</v>
      </c>
      <c r="E14" s="35">
        <f t="shared" si="1"/>
        <v>1</v>
      </c>
      <c r="G14" s="1">
        <v>88</v>
      </c>
      <c r="I14" s="35"/>
      <c r="K14" s="35">
        <f t="shared" si="2"/>
        <v>0</v>
      </c>
      <c r="L14" s="35">
        <f t="shared" si="3"/>
        <v>0</v>
      </c>
    </row>
    <row r="15" spans="1:12" ht="15">
      <c r="A15" t="s">
        <v>336</v>
      </c>
      <c r="B15" s="1" t="s">
        <v>84</v>
      </c>
      <c r="D15" s="89">
        <f t="shared" si="0"/>
        <v>57</v>
      </c>
      <c r="E15" s="35">
        <f t="shared" si="1"/>
        <v>1</v>
      </c>
      <c r="I15" s="35">
        <v>57</v>
      </c>
      <c r="K15" s="35">
        <f t="shared" si="2"/>
        <v>0</v>
      </c>
      <c r="L15" s="35">
        <f t="shared" si="3"/>
        <v>0</v>
      </c>
    </row>
    <row r="16" spans="1:12" ht="15">
      <c r="A16" t="s">
        <v>47</v>
      </c>
      <c r="B16" s="1" t="s">
        <v>48</v>
      </c>
      <c r="C16" s="1"/>
      <c r="D16" s="89">
        <f t="shared" si="0"/>
        <v>31.333333333333332</v>
      </c>
      <c r="E16" s="35">
        <f t="shared" si="1"/>
        <v>3</v>
      </c>
      <c r="F16" s="1">
        <v>8</v>
      </c>
      <c r="G16" s="1">
        <v>35</v>
      </c>
      <c r="I16" s="35">
        <v>51</v>
      </c>
      <c r="K16" s="35">
        <f t="shared" si="2"/>
        <v>0</v>
      </c>
      <c r="L16" s="35">
        <f t="shared" si="3"/>
        <v>1</v>
      </c>
    </row>
    <row r="17" spans="1:12" ht="15">
      <c r="A17" s="15" t="s">
        <v>35</v>
      </c>
      <c r="B17" s="40" t="s">
        <v>34</v>
      </c>
      <c r="C17" s="40">
        <v>1</v>
      </c>
      <c r="D17" s="89">
        <f t="shared" si="0"/>
        <v>9.666666666666666</v>
      </c>
      <c r="E17" s="35">
        <f t="shared" si="1"/>
        <v>3</v>
      </c>
      <c r="F17" s="90">
        <v>3</v>
      </c>
      <c r="G17" s="1">
        <v>4</v>
      </c>
      <c r="I17" s="35">
        <v>22</v>
      </c>
      <c r="K17" s="35">
        <f t="shared" si="2"/>
        <v>2</v>
      </c>
      <c r="L17" s="35">
        <f t="shared" si="3"/>
        <v>2</v>
      </c>
    </row>
    <row r="18" spans="1:12" ht="15">
      <c r="A18" t="s">
        <v>325</v>
      </c>
      <c r="B18" s="1" t="s">
        <v>62</v>
      </c>
      <c r="D18" s="89">
        <f t="shared" si="0"/>
        <v>39</v>
      </c>
      <c r="E18" s="35">
        <f t="shared" si="1"/>
        <v>1</v>
      </c>
      <c r="I18" s="35">
        <v>39</v>
      </c>
      <c r="K18" s="35">
        <f t="shared" si="2"/>
        <v>0</v>
      </c>
      <c r="L18" s="35">
        <f t="shared" si="3"/>
        <v>0</v>
      </c>
    </row>
    <row r="19" spans="1:12" ht="15">
      <c r="A19" t="s">
        <v>328</v>
      </c>
      <c r="B19" s="1" t="s">
        <v>166</v>
      </c>
      <c r="D19" s="89">
        <f t="shared" si="0"/>
        <v>44</v>
      </c>
      <c r="E19" s="35">
        <f t="shared" si="1"/>
        <v>1</v>
      </c>
      <c r="I19" s="35">
        <v>44</v>
      </c>
      <c r="K19" s="35">
        <f t="shared" si="2"/>
        <v>0</v>
      </c>
      <c r="L19" s="35">
        <f t="shared" si="3"/>
        <v>0</v>
      </c>
    </row>
    <row r="20" spans="1:12" ht="15">
      <c r="A20" t="s">
        <v>63</v>
      </c>
      <c r="B20" s="1" t="s">
        <v>32</v>
      </c>
      <c r="C20" s="1"/>
      <c r="D20" s="89">
        <f t="shared" si="0"/>
        <v>11.5</v>
      </c>
      <c r="E20" s="35">
        <f t="shared" si="1"/>
        <v>2</v>
      </c>
      <c r="F20" s="1">
        <v>18</v>
      </c>
      <c r="G20" s="1">
        <v>5</v>
      </c>
      <c r="I20" s="35"/>
      <c r="K20" s="35">
        <f t="shared" si="2"/>
        <v>1</v>
      </c>
      <c r="L20" s="35">
        <f t="shared" si="3"/>
        <v>1</v>
      </c>
    </row>
    <row r="21" spans="1:12" ht="15">
      <c r="A21" s="25" t="s">
        <v>152</v>
      </c>
      <c r="B21" s="24" t="s">
        <v>68</v>
      </c>
      <c r="C21" s="24"/>
      <c r="D21" s="89">
        <f t="shared" si="0"/>
        <v>13</v>
      </c>
      <c r="E21" s="35">
        <f t="shared" si="1"/>
        <v>1</v>
      </c>
      <c r="G21" s="1">
        <v>13</v>
      </c>
      <c r="I21" s="35"/>
      <c r="K21" s="35">
        <f t="shared" si="2"/>
        <v>0</v>
      </c>
      <c r="L21" s="35">
        <f t="shared" si="3"/>
        <v>0</v>
      </c>
    </row>
    <row r="22" spans="1:12" ht="15">
      <c r="A22" t="s">
        <v>101</v>
      </c>
      <c r="B22" s="1" t="s">
        <v>68</v>
      </c>
      <c r="C22" s="1"/>
      <c r="D22" s="89">
        <f t="shared" si="0"/>
        <v>39</v>
      </c>
      <c r="E22" s="35">
        <f t="shared" si="1"/>
        <v>1</v>
      </c>
      <c r="F22" s="1">
        <v>39</v>
      </c>
      <c r="G22" s="76"/>
      <c r="I22" s="35"/>
      <c r="K22" s="35">
        <f t="shared" si="2"/>
        <v>0</v>
      </c>
      <c r="L22" s="35">
        <f t="shared" si="3"/>
        <v>0</v>
      </c>
    </row>
    <row r="23" spans="1:12" ht="15">
      <c r="A23" t="s">
        <v>329</v>
      </c>
      <c r="B23" s="1" t="s">
        <v>90</v>
      </c>
      <c r="D23" s="89">
        <f t="shared" si="0"/>
        <v>46</v>
      </c>
      <c r="E23" s="35">
        <f t="shared" si="1"/>
        <v>1</v>
      </c>
      <c r="I23" s="35">
        <v>46</v>
      </c>
      <c r="K23" s="35">
        <f t="shared" si="2"/>
        <v>0</v>
      </c>
      <c r="L23" s="35">
        <f t="shared" si="3"/>
        <v>0</v>
      </c>
    </row>
    <row r="24" spans="1:12" ht="15">
      <c r="A24" t="s">
        <v>338</v>
      </c>
      <c r="B24" s="1" t="s">
        <v>164</v>
      </c>
      <c r="D24" s="89">
        <f t="shared" si="0"/>
        <v>59</v>
      </c>
      <c r="E24" s="35">
        <f t="shared" si="1"/>
        <v>1</v>
      </c>
      <c r="I24" s="35">
        <v>59</v>
      </c>
      <c r="K24" s="35">
        <f t="shared" si="2"/>
        <v>0</v>
      </c>
      <c r="L24" s="35">
        <f t="shared" si="3"/>
        <v>0</v>
      </c>
    </row>
    <row r="25" spans="1:12" ht="15">
      <c r="A25" s="23" t="s">
        <v>162</v>
      </c>
      <c r="B25" s="24" t="s">
        <v>41</v>
      </c>
      <c r="C25" s="24"/>
      <c r="D25" s="89">
        <f t="shared" si="0"/>
        <v>34.5</v>
      </c>
      <c r="E25" s="35">
        <f t="shared" si="1"/>
        <v>2</v>
      </c>
      <c r="G25" s="1">
        <v>22</v>
      </c>
      <c r="I25" s="35">
        <v>47</v>
      </c>
      <c r="K25" s="35">
        <f t="shared" si="2"/>
        <v>0</v>
      </c>
      <c r="L25" s="35">
        <f t="shared" si="3"/>
        <v>0</v>
      </c>
    </row>
    <row r="26" spans="1:12" ht="15">
      <c r="A26" t="s">
        <v>89</v>
      </c>
      <c r="B26" s="1" t="s">
        <v>80</v>
      </c>
      <c r="C26" s="1"/>
      <c r="D26" s="89">
        <f t="shared" si="0"/>
        <v>32</v>
      </c>
      <c r="E26" s="35">
        <f t="shared" si="1"/>
        <v>2</v>
      </c>
      <c r="F26" s="1">
        <v>32</v>
      </c>
      <c r="G26" s="1">
        <v>32</v>
      </c>
      <c r="I26" s="35"/>
      <c r="K26" s="35">
        <f t="shared" si="2"/>
        <v>0</v>
      </c>
      <c r="L26" s="35">
        <f t="shared" si="3"/>
        <v>0</v>
      </c>
    </row>
    <row r="27" spans="1:12" ht="15">
      <c r="A27" s="23" t="s">
        <v>254</v>
      </c>
      <c r="B27" s="24" t="s">
        <v>68</v>
      </c>
      <c r="C27" s="24"/>
      <c r="D27" s="89">
        <f t="shared" si="0"/>
        <v>8</v>
      </c>
      <c r="E27" s="35">
        <f t="shared" si="1"/>
        <v>1</v>
      </c>
      <c r="H27" s="1">
        <v>8</v>
      </c>
      <c r="I27" s="35"/>
      <c r="K27" s="35">
        <f t="shared" si="2"/>
        <v>0</v>
      </c>
      <c r="L27" s="35">
        <f t="shared" si="3"/>
        <v>1</v>
      </c>
    </row>
    <row r="28" spans="1:12" ht="15">
      <c r="A28" s="23" t="s">
        <v>203</v>
      </c>
      <c r="B28" s="24" t="s">
        <v>34</v>
      </c>
      <c r="C28" s="24"/>
      <c r="D28" s="89">
        <f t="shared" si="0"/>
        <v>75</v>
      </c>
      <c r="E28" s="35">
        <f t="shared" si="1"/>
        <v>1</v>
      </c>
      <c r="G28" s="1">
        <v>75</v>
      </c>
      <c r="I28" s="35"/>
      <c r="K28" s="35">
        <f t="shared" si="2"/>
        <v>0</v>
      </c>
      <c r="L28" s="35">
        <f t="shared" si="3"/>
        <v>0</v>
      </c>
    </row>
    <row r="29" spans="1:12" ht="15">
      <c r="A29" t="s">
        <v>117</v>
      </c>
      <c r="B29" s="1" t="s">
        <v>94</v>
      </c>
      <c r="C29" s="1"/>
      <c r="D29" s="89">
        <f t="shared" si="0"/>
        <v>55</v>
      </c>
      <c r="E29" s="35">
        <f t="shared" si="1"/>
        <v>1</v>
      </c>
      <c r="F29" s="1">
        <v>55</v>
      </c>
      <c r="G29" s="76"/>
      <c r="H29" s="76"/>
      <c r="I29" s="35"/>
      <c r="K29" s="35">
        <f t="shared" si="2"/>
        <v>0</v>
      </c>
      <c r="L29" s="35">
        <f t="shared" si="3"/>
        <v>0</v>
      </c>
    </row>
    <row r="30" spans="1:12" ht="15">
      <c r="A30" s="23" t="s">
        <v>183</v>
      </c>
      <c r="B30" s="24" t="s">
        <v>32</v>
      </c>
      <c r="C30" s="24"/>
      <c r="D30" s="89">
        <f t="shared" si="0"/>
        <v>50</v>
      </c>
      <c r="E30" s="35">
        <f t="shared" si="1"/>
        <v>1</v>
      </c>
      <c r="G30" s="1">
        <v>50</v>
      </c>
      <c r="I30" s="35"/>
      <c r="K30" s="35">
        <f t="shared" si="2"/>
        <v>0</v>
      </c>
      <c r="L30" s="35">
        <f t="shared" si="3"/>
        <v>0</v>
      </c>
    </row>
    <row r="31" spans="1:12" ht="15">
      <c r="A31" t="s">
        <v>327</v>
      </c>
      <c r="B31" s="1" t="s">
        <v>84</v>
      </c>
      <c r="D31" s="89">
        <f t="shared" si="0"/>
        <v>43</v>
      </c>
      <c r="E31" s="35">
        <f t="shared" si="1"/>
        <v>1</v>
      </c>
      <c r="I31" s="35">
        <v>43</v>
      </c>
      <c r="K31" s="35">
        <f t="shared" si="2"/>
        <v>0</v>
      </c>
      <c r="L31" s="35">
        <f t="shared" si="3"/>
        <v>0</v>
      </c>
    </row>
    <row r="32" spans="1:12" ht="15">
      <c r="A32" t="s">
        <v>99</v>
      </c>
      <c r="B32" s="1" t="s">
        <v>70</v>
      </c>
      <c r="C32" s="1"/>
      <c r="D32" s="89">
        <f t="shared" si="0"/>
        <v>53.5</v>
      </c>
      <c r="E32" s="35">
        <f t="shared" si="1"/>
        <v>2</v>
      </c>
      <c r="F32" s="1">
        <v>37</v>
      </c>
      <c r="G32" s="1">
        <v>70</v>
      </c>
      <c r="H32" s="76"/>
      <c r="I32" s="35"/>
      <c r="K32" s="35">
        <f t="shared" si="2"/>
        <v>0</v>
      </c>
      <c r="L32" s="35">
        <f t="shared" si="3"/>
        <v>0</v>
      </c>
    </row>
    <row r="33" spans="1:12" ht="15">
      <c r="A33" t="s">
        <v>318</v>
      </c>
      <c r="B33" s="1" t="s">
        <v>155</v>
      </c>
      <c r="D33" s="89">
        <f t="shared" si="0"/>
        <v>31</v>
      </c>
      <c r="E33" s="35">
        <f t="shared" si="1"/>
        <v>1</v>
      </c>
      <c r="I33" s="35">
        <v>31</v>
      </c>
      <c r="K33" s="35">
        <f t="shared" si="2"/>
        <v>0</v>
      </c>
      <c r="L33" s="35">
        <f t="shared" si="3"/>
        <v>0</v>
      </c>
    </row>
    <row r="34" spans="1:12" ht="15">
      <c r="A34" s="23" t="s">
        <v>168</v>
      </c>
      <c r="B34" s="24" t="s">
        <v>32</v>
      </c>
      <c r="C34" s="24"/>
      <c r="D34" s="89">
        <f t="shared" si="0"/>
        <v>29</v>
      </c>
      <c r="E34" s="35">
        <f t="shared" si="1"/>
        <v>1</v>
      </c>
      <c r="G34" s="1">
        <v>29</v>
      </c>
      <c r="I34" s="35"/>
      <c r="K34" s="35">
        <f t="shared" si="2"/>
        <v>0</v>
      </c>
      <c r="L34" s="35">
        <f t="shared" si="3"/>
        <v>0</v>
      </c>
    </row>
    <row r="35" spans="1:12" ht="15">
      <c r="A35" t="s">
        <v>40</v>
      </c>
      <c r="B35" s="1" t="s">
        <v>41</v>
      </c>
      <c r="C35" s="1"/>
      <c r="D35" s="89">
        <f t="shared" si="0"/>
        <v>15</v>
      </c>
      <c r="E35" s="35">
        <f t="shared" si="1"/>
        <v>2</v>
      </c>
      <c r="F35" s="1">
        <v>6</v>
      </c>
      <c r="G35" s="1">
        <v>24</v>
      </c>
      <c r="I35" s="35"/>
      <c r="K35" s="35">
        <f t="shared" si="2"/>
        <v>0</v>
      </c>
      <c r="L35" s="35">
        <f t="shared" si="3"/>
        <v>1</v>
      </c>
    </row>
    <row r="36" spans="1:12" ht="15">
      <c r="A36" s="23" t="s">
        <v>300</v>
      </c>
      <c r="B36" s="24" t="s">
        <v>66</v>
      </c>
      <c r="D36" s="89">
        <f t="shared" si="0"/>
        <v>7</v>
      </c>
      <c r="E36" s="35">
        <f t="shared" si="1"/>
        <v>1</v>
      </c>
      <c r="I36" s="35">
        <v>7</v>
      </c>
      <c r="K36" s="35">
        <f t="shared" si="2"/>
        <v>0</v>
      </c>
      <c r="L36" s="35">
        <f t="shared" si="3"/>
        <v>1</v>
      </c>
    </row>
    <row r="37" spans="1:12" ht="15">
      <c r="A37" t="s">
        <v>119</v>
      </c>
      <c r="B37" s="1" t="s">
        <v>86</v>
      </c>
      <c r="C37" s="1"/>
      <c r="D37" s="89">
        <f t="shared" si="0"/>
        <v>57</v>
      </c>
      <c r="E37" s="35">
        <f t="shared" si="1"/>
        <v>1</v>
      </c>
      <c r="F37" s="1">
        <v>57</v>
      </c>
      <c r="I37" s="35"/>
      <c r="K37" s="35">
        <f t="shared" si="2"/>
        <v>0</v>
      </c>
      <c r="L37" s="35">
        <f t="shared" si="3"/>
        <v>0</v>
      </c>
    </row>
    <row r="38" spans="1:12" ht="15">
      <c r="A38" t="s">
        <v>326</v>
      </c>
      <c r="B38" s="1" t="s">
        <v>64</v>
      </c>
      <c r="D38" s="89">
        <f t="shared" si="0"/>
        <v>42</v>
      </c>
      <c r="E38" s="35">
        <f t="shared" si="1"/>
        <v>1</v>
      </c>
      <c r="I38" s="35">
        <v>42</v>
      </c>
      <c r="K38" s="35">
        <f t="shared" si="2"/>
        <v>0</v>
      </c>
      <c r="L38" s="35">
        <f t="shared" si="3"/>
        <v>0</v>
      </c>
    </row>
    <row r="39" spans="1:12" ht="15">
      <c r="A39" t="s">
        <v>118</v>
      </c>
      <c r="B39" s="1" t="s">
        <v>92</v>
      </c>
      <c r="C39" s="1"/>
      <c r="D39" s="89">
        <f t="shared" si="0"/>
        <v>56</v>
      </c>
      <c r="E39" s="35">
        <f t="shared" si="1"/>
        <v>1</v>
      </c>
      <c r="F39" s="1">
        <v>56</v>
      </c>
      <c r="I39" s="35"/>
      <c r="K39" s="35">
        <f t="shared" si="2"/>
        <v>0</v>
      </c>
      <c r="L39" s="35">
        <f t="shared" si="3"/>
        <v>0</v>
      </c>
    </row>
    <row r="40" spans="1:12" ht="15">
      <c r="A40" s="7" t="s">
        <v>196</v>
      </c>
      <c r="B40" s="24" t="s">
        <v>84</v>
      </c>
      <c r="C40" s="24"/>
      <c r="D40" s="89">
        <f t="shared" si="0"/>
        <v>65</v>
      </c>
      <c r="E40" s="35">
        <f t="shared" si="1"/>
        <v>1</v>
      </c>
      <c r="G40" s="1">
        <v>65</v>
      </c>
      <c r="I40" s="35"/>
      <c r="K40" s="35">
        <f t="shared" si="2"/>
        <v>0</v>
      </c>
      <c r="L40" s="35">
        <f t="shared" si="3"/>
        <v>0</v>
      </c>
    </row>
    <row r="41" spans="1:12" ht="15">
      <c r="A41" t="s">
        <v>103</v>
      </c>
      <c r="B41" s="1" t="s">
        <v>78</v>
      </c>
      <c r="C41" s="1"/>
      <c r="D41" s="89">
        <f t="shared" si="0"/>
        <v>63.5</v>
      </c>
      <c r="E41" s="35">
        <f t="shared" si="1"/>
        <v>2</v>
      </c>
      <c r="F41" s="1">
        <v>41</v>
      </c>
      <c r="G41" s="1">
        <v>86</v>
      </c>
      <c r="I41" s="35"/>
      <c r="K41" s="35">
        <f t="shared" si="2"/>
        <v>0</v>
      </c>
      <c r="L41" s="35">
        <f t="shared" si="3"/>
        <v>0</v>
      </c>
    </row>
    <row r="42" spans="1:12" ht="15">
      <c r="A42" t="s">
        <v>342</v>
      </c>
      <c r="B42" s="1" t="s">
        <v>64</v>
      </c>
      <c r="D42" s="89">
        <f t="shared" si="0"/>
        <v>63</v>
      </c>
      <c r="E42" s="35">
        <f t="shared" si="1"/>
        <v>1</v>
      </c>
      <c r="I42" s="35">
        <v>63</v>
      </c>
      <c r="K42" s="35">
        <f t="shared" si="2"/>
        <v>0</v>
      </c>
      <c r="L42" s="35">
        <f t="shared" si="3"/>
        <v>0</v>
      </c>
    </row>
    <row r="43" spans="1:12" ht="15">
      <c r="A43" s="23" t="s">
        <v>207</v>
      </c>
      <c r="B43" s="24" t="s">
        <v>48</v>
      </c>
      <c r="C43" s="24"/>
      <c r="D43" s="89">
        <f t="shared" si="0"/>
        <v>51.333333333333336</v>
      </c>
      <c r="E43" s="35">
        <f t="shared" si="1"/>
        <v>3</v>
      </c>
      <c r="G43" s="1">
        <v>79</v>
      </c>
      <c r="H43" s="1">
        <v>26</v>
      </c>
      <c r="I43" s="35">
        <v>49</v>
      </c>
      <c r="K43" s="35">
        <f t="shared" si="2"/>
        <v>0</v>
      </c>
      <c r="L43" s="35">
        <f t="shared" si="3"/>
        <v>0</v>
      </c>
    </row>
    <row r="44" spans="1:12" ht="15">
      <c r="A44" s="21" t="s">
        <v>36</v>
      </c>
      <c r="B44" s="41" t="s">
        <v>37</v>
      </c>
      <c r="C44" s="41">
        <v>1</v>
      </c>
      <c r="D44" s="89">
        <f t="shared" si="0"/>
        <v>3.5</v>
      </c>
      <c r="E44" s="35">
        <f t="shared" si="1"/>
        <v>2</v>
      </c>
      <c r="F44" s="1">
        <v>4</v>
      </c>
      <c r="G44" s="90">
        <v>3</v>
      </c>
      <c r="I44" s="35"/>
      <c r="K44" s="35">
        <f t="shared" si="2"/>
        <v>2</v>
      </c>
      <c r="L44" s="35">
        <f t="shared" si="3"/>
        <v>2</v>
      </c>
    </row>
    <row r="45" spans="1:12" ht="15">
      <c r="A45" t="s">
        <v>113</v>
      </c>
      <c r="B45" s="40" t="s">
        <v>90</v>
      </c>
      <c r="C45" s="40"/>
      <c r="D45" s="89">
        <f t="shared" si="0"/>
        <v>51</v>
      </c>
      <c r="E45" s="35">
        <f t="shared" si="1"/>
        <v>1</v>
      </c>
      <c r="F45" s="1">
        <v>51</v>
      </c>
      <c r="I45" s="35"/>
      <c r="K45" s="35">
        <f t="shared" si="2"/>
        <v>0</v>
      </c>
      <c r="L45" s="35">
        <f t="shared" si="3"/>
        <v>0</v>
      </c>
    </row>
    <row r="46" spans="1:12" ht="15">
      <c r="A46" t="s">
        <v>85</v>
      </c>
      <c r="B46" s="40" t="s">
        <v>70</v>
      </c>
      <c r="C46" s="40"/>
      <c r="D46" s="89">
        <f t="shared" si="0"/>
        <v>42.666666666666664</v>
      </c>
      <c r="E46" s="35">
        <f t="shared" si="1"/>
        <v>3</v>
      </c>
      <c r="F46" s="1">
        <v>30</v>
      </c>
      <c r="G46" s="1">
        <v>57</v>
      </c>
      <c r="I46" s="35">
        <v>41</v>
      </c>
      <c r="K46" s="35">
        <f t="shared" si="2"/>
        <v>0</v>
      </c>
      <c r="L46" s="35">
        <f t="shared" si="3"/>
        <v>0</v>
      </c>
    </row>
    <row r="47" spans="1:12" ht="15">
      <c r="A47" s="23" t="s">
        <v>184</v>
      </c>
      <c r="B47" s="41" t="s">
        <v>41</v>
      </c>
      <c r="C47" s="41"/>
      <c r="D47" s="89">
        <f t="shared" si="0"/>
        <v>32.5</v>
      </c>
      <c r="E47" s="35">
        <f t="shared" si="1"/>
        <v>2</v>
      </c>
      <c r="G47" s="1">
        <v>51</v>
      </c>
      <c r="H47" s="1">
        <v>14</v>
      </c>
      <c r="I47" s="35"/>
      <c r="K47" s="35">
        <f t="shared" si="2"/>
        <v>0</v>
      </c>
      <c r="L47" s="35">
        <f t="shared" si="3"/>
        <v>0</v>
      </c>
    </row>
    <row r="48" spans="1:12" ht="15">
      <c r="A48" s="23" t="s">
        <v>158</v>
      </c>
      <c r="B48" s="41" t="s">
        <v>39</v>
      </c>
      <c r="C48" s="41"/>
      <c r="D48" s="89">
        <f t="shared" si="0"/>
        <v>18</v>
      </c>
      <c r="E48" s="35">
        <f t="shared" si="1"/>
        <v>1</v>
      </c>
      <c r="G48" s="1">
        <v>18</v>
      </c>
      <c r="I48" s="35"/>
      <c r="K48" s="35">
        <f t="shared" si="2"/>
        <v>0</v>
      </c>
      <c r="L48" s="35">
        <f t="shared" si="3"/>
        <v>0</v>
      </c>
    </row>
    <row r="49" spans="1:12" ht="15">
      <c r="A49" s="23" t="s">
        <v>169</v>
      </c>
      <c r="B49" s="41" t="s">
        <v>32</v>
      </c>
      <c r="C49" s="41"/>
      <c r="D49" s="89">
        <f t="shared" si="0"/>
        <v>31</v>
      </c>
      <c r="E49" s="35">
        <f t="shared" si="1"/>
        <v>1</v>
      </c>
      <c r="G49" s="1">
        <v>31</v>
      </c>
      <c r="I49" s="35"/>
      <c r="K49" s="35">
        <f t="shared" si="2"/>
        <v>0</v>
      </c>
      <c r="L49" s="35">
        <f t="shared" si="3"/>
        <v>0</v>
      </c>
    </row>
    <row r="50" spans="1:12" ht="15">
      <c r="A50" s="17" t="s">
        <v>51</v>
      </c>
      <c r="B50" s="41" t="s">
        <v>37</v>
      </c>
      <c r="C50" s="41">
        <v>1</v>
      </c>
      <c r="D50" s="89">
        <f t="shared" si="0"/>
        <v>7.666666666666667</v>
      </c>
      <c r="E50" s="35">
        <f t="shared" si="1"/>
        <v>3</v>
      </c>
      <c r="F50" s="1">
        <v>10</v>
      </c>
      <c r="G50" s="91">
        <v>1</v>
      </c>
      <c r="H50" s="1">
        <v>12</v>
      </c>
      <c r="I50" s="35"/>
      <c r="K50" s="35">
        <f t="shared" si="2"/>
        <v>1</v>
      </c>
      <c r="L50" s="35">
        <f t="shared" si="3"/>
        <v>2</v>
      </c>
    </row>
    <row r="51" spans="1:12" ht="15">
      <c r="A51" s="23" t="s">
        <v>255</v>
      </c>
      <c r="B51" s="41" t="s">
        <v>37</v>
      </c>
      <c r="C51" s="41"/>
      <c r="D51" s="89">
        <f t="shared" si="0"/>
        <v>10</v>
      </c>
      <c r="E51" s="35">
        <f t="shared" si="1"/>
        <v>2</v>
      </c>
      <c r="H51" s="1">
        <v>11</v>
      </c>
      <c r="I51" s="35">
        <v>9</v>
      </c>
      <c r="K51" s="35">
        <f t="shared" si="2"/>
        <v>0</v>
      </c>
      <c r="L51" s="35">
        <f t="shared" si="3"/>
        <v>1</v>
      </c>
    </row>
    <row r="52" spans="1:12" ht="15">
      <c r="A52" s="23" t="s">
        <v>251</v>
      </c>
      <c r="B52" s="41" t="s">
        <v>34</v>
      </c>
      <c r="C52" s="41"/>
      <c r="D52" s="89">
        <f t="shared" si="0"/>
        <v>4</v>
      </c>
      <c r="E52" s="35">
        <f t="shared" si="1"/>
        <v>1</v>
      </c>
      <c r="H52" s="1">
        <v>4</v>
      </c>
      <c r="I52" s="35"/>
      <c r="K52" s="35">
        <f t="shared" si="2"/>
        <v>1</v>
      </c>
      <c r="L52" s="35">
        <f t="shared" si="3"/>
        <v>1</v>
      </c>
    </row>
    <row r="53" spans="1:12" ht="15">
      <c r="A53" t="s">
        <v>60</v>
      </c>
      <c r="B53" s="40" t="s">
        <v>32</v>
      </c>
      <c r="C53" s="40"/>
      <c r="D53" s="89">
        <f t="shared" si="0"/>
        <v>25</v>
      </c>
      <c r="E53" s="35">
        <f t="shared" si="1"/>
        <v>2</v>
      </c>
      <c r="F53" s="1">
        <v>16</v>
      </c>
      <c r="G53" s="1">
        <v>34</v>
      </c>
      <c r="I53" s="35"/>
      <c r="K53" s="35">
        <f t="shared" si="2"/>
        <v>0</v>
      </c>
      <c r="L53" s="35">
        <f t="shared" si="3"/>
        <v>0</v>
      </c>
    </row>
    <row r="54" spans="1:12" ht="15">
      <c r="A54" t="s">
        <v>49</v>
      </c>
      <c r="B54" s="40" t="s">
        <v>50</v>
      </c>
      <c r="C54" s="40"/>
      <c r="D54" s="89">
        <f t="shared" si="0"/>
        <v>9</v>
      </c>
      <c r="E54" s="35">
        <f t="shared" si="1"/>
        <v>1</v>
      </c>
      <c r="F54" s="1">
        <v>9</v>
      </c>
      <c r="I54" s="35"/>
      <c r="K54" s="35">
        <f t="shared" si="2"/>
        <v>0</v>
      </c>
      <c r="L54" s="35">
        <f t="shared" si="3"/>
        <v>1</v>
      </c>
    </row>
    <row r="55" spans="1:12" ht="15">
      <c r="A55" s="17" t="s">
        <v>161</v>
      </c>
      <c r="B55" s="41" t="s">
        <v>32</v>
      </c>
      <c r="C55" s="41">
        <v>1</v>
      </c>
      <c r="D55" s="89">
        <f t="shared" si="0"/>
        <v>16.666666666666668</v>
      </c>
      <c r="E55" s="35">
        <f t="shared" si="1"/>
        <v>3</v>
      </c>
      <c r="G55" s="1">
        <v>21</v>
      </c>
      <c r="H55" s="91">
        <v>1</v>
      </c>
      <c r="I55" s="35">
        <v>28</v>
      </c>
      <c r="K55" s="35">
        <f t="shared" si="2"/>
        <v>1</v>
      </c>
      <c r="L55" s="35">
        <f t="shared" si="3"/>
        <v>1</v>
      </c>
    </row>
    <row r="56" spans="1:12" ht="15">
      <c r="A56" t="s">
        <v>52</v>
      </c>
      <c r="B56" s="40" t="s">
        <v>53</v>
      </c>
      <c r="C56" s="40"/>
      <c r="D56" s="89">
        <f t="shared" si="0"/>
        <v>11</v>
      </c>
      <c r="E56" s="35">
        <f t="shared" si="1"/>
        <v>1</v>
      </c>
      <c r="F56" s="1">
        <v>11</v>
      </c>
      <c r="G56" s="76"/>
      <c r="I56" s="35"/>
      <c r="K56" s="35">
        <f t="shared" si="2"/>
        <v>0</v>
      </c>
      <c r="L56" s="35">
        <f t="shared" si="3"/>
        <v>0</v>
      </c>
    </row>
    <row r="57" spans="1:12" ht="15">
      <c r="A57" t="s">
        <v>100</v>
      </c>
      <c r="B57" s="40" t="s">
        <v>30</v>
      </c>
      <c r="C57" s="40"/>
      <c r="D57" s="89">
        <f t="shared" si="0"/>
        <v>38</v>
      </c>
      <c r="E57" s="35">
        <f t="shared" si="1"/>
        <v>1</v>
      </c>
      <c r="F57" s="1">
        <v>38</v>
      </c>
      <c r="G57" s="76"/>
      <c r="I57" s="35"/>
      <c r="K57" s="35">
        <f t="shared" si="2"/>
        <v>0</v>
      </c>
      <c r="L57" s="35">
        <f t="shared" si="3"/>
        <v>0</v>
      </c>
    </row>
    <row r="58" spans="1:12" ht="15">
      <c r="A58" s="23" t="s">
        <v>192</v>
      </c>
      <c r="B58" s="41" t="s">
        <v>34</v>
      </c>
      <c r="C58" s="41"/>
      <c r="D58" s="89">
        <f t="shared" si="0"/>
        <v>61</v>
      </c>
      <c r="E58" s="35">
        <f t="shared" si="1"/>
        <v>1</v>
      </c>
      <c r="G58" s="1">
        <v>61</v>
      </c>
      <c r="I58" s="35"/>
      <c r="K58" s="35">
        <f t="shared" si="2"/>
        <v>0</v>
      </c>
      <c r="L58" s="35">
        <f t="shared" si="3"/>
        <v>0</v>
      </c>
    </row>
    <row r="59" spans="1:12" ht="15">
      <c r="A59" t="s">
        <v>83</v>
      </c>
      <c r="B59" s="40" t="s">
        <v>48</v>
      </c>
      <c r="C59" s="40"/>
      <c r="D59" s="89">
        <f t="shared" si="0"/>
        <v>27</v>
      </c>
      <c r="E59" s="35">
        <f t="shared" si="1"/>
        <v>3</v>
      </c>
      <c r="F59" s="1">
        <v>29</v>
      </c>
      <c r="G59" s="1">
        <v>36</v>
      </c>
      <c r="H59" s="1">
        <v>16</v>
      </c>
      <c r="I59" s="35"/>
      <c r="K59" s="35">
        <f t="shared" si="2"/>
        <v>0</v>
      </c>
      <c r="L59" s="35">
        <f t="shared" si="3"/>
        <v>0</v>
      </c>
    </row>
    <row r="60" spans="1:12" ht="15">
      <c r="A60" t="s">
        <v>65</v>
      </c>
      <c r="B60" s="40" t="s">
        <v>32</v>
      </c>
      <c r="C60" s="40"/>
      <c r="D60" s="89">
        <f t="shared" si="0"/>
        <v>19</v>
      </c>
      <c r="E60" s="35">
        <f t="shared" si="1"/>
        <v>1</v>
      </c>
      <c r="F60" s="1">
        <v>19</v>
      </c>
      <c r="I60" s="35"/>
      <c r="K60" s="35">
        <f t="shared" si="2"/>
        <v>0</v>
      </c>
      <c r="L60" s="35">
        <f t="shared" si="3"/>
        <v>0</v>
      </c>
    </row>
    <row r="61" spans="1:12" ht="15">
      <c r="A61" s="23" t="s">
        <v>180</v>
      </c>
      <c r="B61" s="41" t="s">
        <v>155</v>
      </c>
      <c r="C61" s="41"/>
      <c r="D61" s="89">
        <f t="shared" si="0"/>
        <v>47</v>
      </c>
      <c r="E61" s="35">
        <f t="shared" si="1"/>
        <v>1</v>
      </c>
      <c r="G61" s="1">
        <v>47</v>
      </c>
      <c r="I61" s="35"/>
      <c r="K61" s="35">
        <f t="shared" si="2"/>
        <v>0</v>
      </c>
      <c r="L61" s="35">
        <f t="shared" si="3"/>
        <v>0</v>
      </c>
    </row>
    <row r="62" spans="1:12" ht="15">
      <c r="A62" s="23" t="s">
        <v>149</v>
      </c>
      <c r="B62" s="41" t="s">
        <v>32</v>
      </c>
      <c r="C62" s="41"/>
      <c r="D62" s="89">
        <f t="shared" si="0"/>
        <v>10</v>
      </c>
      <c r="E62" s="35">
        <f t="shared" si="1"/>
        <v>1</v>
      </c>
      <c r="G62" s="1">
        <v>10</v>
      </c>
      <c r="I62" s="35"/>
      <c r="K62" s="35">
        <f t="shared" si="2"/>
        <v>0</v>
      </c>
      <c r="L62" s="35">
        <f t="shared" si="3"/>
        <v>1</v>
      </c>
    </row>
    <row r="63" spans="1:12" ht="15">
      <c r="A63" s="21" t="s">
        <v>145</v>
      </c>
      <c r="B63" s="41" t="s">
        <v>84</v>
      </c>
      <c r="C63" s="41">
        <v>1</v>
      </c>
      <c r="D63" s="89">
        <f t="shared" si="0"/>
        <v>14.666666666666666</v>
      </c>
      <c r="E63" s="35">
        <f t="shared" si="1"/>
        <v>3</v>
      </c>
      <c r="G63" s="1">
        <v>7</v>
      </c>
      <c r="H63" s="90">
        <v>3</v>
      </c>
      <c r="I63" s="35">
        <v>34</v>
      </c>
      <c r="K63" s="35">
        <f t="shared" si="2"/>
        <v>1</v>
      </c>
      <c r="L63" s="35">
        <f t="shared" si="3"/>
        <v>2</v>
      </c>
    </row>
    <row r="64" spans="1:12" ht="15">
      <c r="A64" t="s">
        <v>324</v>
      </c>
      <c r="B64" s="1" t="s">
        <v>84</v>
      </c>
      <c r="D64" s="89">
        <f t="shared" si="0"/>
        <v>38</v>
      </c>
      <c r="E64" s="35">
        <f t="shared" si="1"/>
        <v>1</v>
      </c>
      <c r="I64" s="35">
        <v>38</v>
      </c>
      <c r="K64" s="35">
        <f t="shared" si="2"/>
        <v>0</v>
      </c>
      <c r="L64" s="35">
        <f t="shared" si="3"/>
        <v>0</v>
      </c>
    </row>
    <row r="65" spans="1:12" ht="15">
      <c r="A65" s="23" t="s">
        <v>212</v>
      </c>
      <c r="B65" s="24" t="s">
        <v>84</v>
      </c>
      <c r="C65" s="24"/>
      <c r="D65" s="89">
        <f t="shared" si="0"/>
        <v>85</v>
      </c>
      <c r="E65" s="35">
        <f t="shared" si="1"/>
        <v>1</v>
      </c>
      <c r="G65" s="1">
        <v>85</v>
      </c>
      <c r="I65" s="35"/>
      <c r="K65" s="35">
        <f t="shared" si="2"/>
        <v>0</v>
      </c>
      <c r="L65" s="35">
        <f t="shared" si="3"/>
        <v>0</v>
      </c>
    </row>
    <row r="66" spans="1:12" ht="15">
      <c r="A66" s="26" t="s">
        <v>182</v>
      </c>
      <c r="B66" s="24" t="s">
        <v>90</v>
      </c>
      <c r="C66" s="24"/>
      <c r="D66" s="89">
        <f t="shared" si="0"/>
        <v>35.5</v>
      </c>
      <c r="E66" s="35">
        <f t="shared" si="1"/>
        <v>2</v>
      </c>
      <c r="G66" s="1">
        <v>49</v>
      </c>
      <c r="H66" s="1">
        <v>22</v>
      </c>
      <c r="I66" s="35"/>
      <c r="K66" s="35">
        <f t="shared" si="2"/>
        <v>0</v>
      </c>
      <c r="L66" s="35">
        <f t="shared" si="3"/>
        <v>0</v>
      </c>
    </row>
    <row r="67" spans="1:12" ht="15">
      <c r="A67" s="23" t="s">
        <v>312</v>
      </c>
      <c r="B67" s="24" t="s">
        <v>166</v>
      </c>
      <c r="D67" s="89">
        <f t="shared" si="0"/>
        <v>21</v>
      </c>
      <c r="E67" s="35">
        <f t="shared" si="1"/>
        <v>1</v>
      </c>
      <c r="I67" s="35">
        <v>21</v>
      </c>
      <c r="K67" s="35">
        <f t="shared" si="2"/>
        <v>0</v>
      </c>
      <c r="L67" s="35">
        <f t="shared" si="3"/>
        <v>0</v>
      </c>
    </row>
    <row r="68" spans="1:12" ht="15">
      <c r="A68" t="s">
        <v>104</v>
      </c>
      <c r="B68" s="1" t="s">
        <v>82</v>
      </c>
      <c r="C68" s="1"/>
      <c r="D68" s="89">
        <f t="shared" si="0"/>
        <v>42</v>
      </c>
      <c r="E68" s="35">
        <f t="shared" si="1"/>
        <v>1</v>
      </c>
      <c r="F68" s="1">
        <v>42</v>
      </c>
      <c r="G68" s="76"/>
      <c r="I68" s="35"/>
      <c r="K68" s="35">
        <f t="shared" si="2"/>
        <v>0</v>
      </c>
      <c r="L68" s="35">
        <f t="shared" si="3"/>
        <v>0</v>
      </c>
    </row>
    <row r="69" spans="1:12" ht="15">
      <c r="A69" s="23" t="s">
        <v>257</v>
      </c>
      <c r="B69" s="24" t="s">
        <v>34</v>
      </c>
      <c r="C69" s="24"/>
      <c r="D69" s="89">
        <f t="shared" si="0"/>
        <v>13.5</v>
      </c>
      <c r="E69" s="35">
        <f t="shared" si="1"/>
        <v>2</v>
      </c>
      <c r="H69" s="1">
        <v>15</v>
      </c>
      <c r="I69" s="35">
        <v>12</v>
      </c>
      <c r="K69" s="35">
        <f t="shared" si="2"/>
        <v>0</v>
      </c>
      <c r="L69" s="35">
        <f t="shared" si="3"/>
        <v>0</v>
      </c>
    </row>
    <row r="70" spans="1:12" ht="15">
      <c r="A70" s="23" t="s">
        <v>310</v>
      </c>
      <c r="B70" s="24" t="s">
        <v>304</v>
      </c>
      <c r="D70" s="89">
        <f t="shared" si="0"/>
        <v>19</v>
      </c>
      <c r="E70" s="35">
        <f t="shared" si="1"/>
        <v>1</v>
      </c>
      <c r="I70" s="35">
        <v>19</v>
      </c>
      <c r="K70" s="35">
        <f t="shared" si="2"/>
        <v>0</v>
      </c>
      <c r="L70" s="35">
        <f t="shared" si="3"/>
        <v>0</v>
      </c>
    </row>
    <row r="71" spans="1:12" ht="15">
      <c r="A71" t="s">
        <v>97</v>
      </c>
      <c r="B71" s="1" t="s">
        <v>37</v>
      </c>
      <c r="C71" s="1"/>
      <c r="D71" s="89">
        <f t="shared" si="0"/>
        <v>36</v>
      </c>
      <c r="E71" s="35">
        <f t="shared" si="1"/>
        <v>1</v>
      </c>
      <c r="F71" s="1">
        <v>36</v>
      </c>
      <c r="G71" s="76"/>
      <c r="H71" s="76"/>
      <c r="I71" s="35"/>
      <c r="K71" s="35">
        <f t="shared" si="2"/>
        <v>0</v>
      </c>
      <c r="L71" s="35">
        <f t="shared" si="3"/>
        <v>0</v>
      </c>
    </row>
    <row r="72" spans="1:12" ht="15">
      <c r="A72" t="s">
        <v>105</v>
      </c>
      <c r="B72" s="1" t="s">
        <v>57</v>
      </c>
      <c r="C72" s="1"/>
      <c r="D72" s="89">
        <f t="shared" si="0"/>
        <v>43</v>
      </c>
      <c r="E72" s="35">
        <f t="shared" si="1"/>
        <v>1</v>
      </c>
      <c r="F72" s="1">
        <v>43</v>
      </c>
      <c r="G72" s="76"/>
      <c r="I72" s="35"/>
      <c r="K72" s="35">
        <f t="shared" si="2"/>
        <v>0</v>
      </c>
      <c r="L72" s="35">
        <f t="shared" si="3"/>
        <v>0</v>
      </c>
    </row>
    <row r="73" spans="1:12" ht="15">
      <c r="A73" s="23" t="s">
        <v>259</v>
      </c>
      <c r="B73" s="24" t="s">
        <v>70</v>
      </c>
      <c r="C73" s="24"/>
      <c r="D73" s="89">
        <f t="shared" si="0"/>
        <v>18</v>
      </c>
      <c r="E73" s="35">
        <f t="shared" si="1"/>
        <v>1</v>
      </c>
      <c r="H73" s="1">
        <v>18</v>
      </c>
      <c r="I73" s="35"/>
      <c r="K73" s="35">
        <f t="shared" si="2"/>
        <v>0</v>
      </c>
      <c r="L73" s="35">
        <f t="shared" si="3"/>
        <v>0</v>
      </c>
    </row>
    <row r="74" spans="1:12" ht="15">
      <c r="A74" t="s">
        <v>102</v>
      </c>
      <c r="B74" s="1" t="s">
        <v>76</v>
      </c>
      <c r="C74" s="1"/>
      <c r="D74" s="89">
        <f t="shared" si="0"/>
        <v>40</v>
      </c>
      <c r="E74" s="35">
        <f t="shared" si="1"/>
        <v>1</v>
      </c>
      <c r="F74" s="1">
        <v>40</v>
      </c>
      <c r="G74" s="76"/>
      <c r="I74" s="35"/>
      <c r="K74" s="35">
        <f t="shared" si="2"/>
        <v>0</v>
      </c>
      <c r="L74" s="35">
        <f t="shared" si="3"/>
        <v>0</v>
      </c>
    </row>
    <row r="75" spans="1:12" ht="15">
      <c r="A75" s="23" t="s">
        <v>216</v>
      </c>
      <c r="B75" s="24" t="s">
        <v>94</v>
      </c>
      <c r="C75" s="24"/>
      <c r="D75" s="89">
        <f t="shared" si="0"/>
        <v>91</v>
      </c>
      <c r="E75" s="35">
        <f t="shared" si="1"/>
        <v>1</v>
      </c>
      <c r="G75" s="1">
        <v>91</v>
      </c>
      <c r="I75" s="35"/>
      <c r="K75" s="35">
        <f t="shared" si="2"/>
        <v>0</v>
      </c>
      <c r="L75" s="35">
        <f t="shared" si="3"/>
        <v>0</v>
      </c>
    </row>
    <row r="76" spans="1:12" ht="15">
      <c r="A76" s="7" t="s">
        <v>163</v>
      </c>
      <c r="B76" s="24" t="s">
        <v>84</v>
      </c>
      <c r="C76" s="24"/>
      <c r="D76" s="89">
        <f t="shared" si="0"/>
        <v>25</v>
      </c>
      <c r="E76" s="35">
        <f t="shared" si="1"/>
        <v>1</v>
      </c>
      <c r="G76" s="1">
        <v>25</v>
      </c>
      <c r="I76" s="35"/>
      <c r="K76" s="35">
        <f t="shared" si="2"/>
        <v>0</v>
      </c>
      <c r="L76" s="35">
        <f t="shared" si="3"/>
        <v>0</v>
      </c>
    </row>
    <row r="77" spans="1:12" ht="15">
      <c r="A77" s="23" t="s">
        <v>190</v>
      </c>
      <c r="B77" s="24" t="s">
        <v>37</v>
      </c>
      <c r="C77" s="24"/>
      <c r="D77" s="89">
        <f t="shared" si="0"/>
        <v>58</v>
      </c>
      <c r="E77" s="35">
        <f t="shared" si="1"/>
        <v>1</v>
      </c>
      <c r="G77" s="1">
        <v>58</v>
      </c>
      <c r="I77" s="35"/>
      <c r="K77" s="35">
        <f t="shared" si="2"/>
        <v>0</v>
      </c>
      <c r="L77" s="35">
        <f t="shared" si="3"/>
        <v>0</v>
      </c>
    </row>
    <row r="78" spans="1:12" ht="15">
      <c r="A78" s="23" t="s">
        <v>211</v>
      </c>
      <c r="B78" s="24" t="s">
        <v>78</v>
      </c>
      <c r="C78" s="24"/>
      <c r="D78" s="89">
        <f t="shared" si="0"/>
        <v>84</v>
      </c>
      <c r="E78" s="35">
        <f t="shared" si="1"/>
        <v>1</v>
      </c>
      <c r="G78" s="1">
        <v>84</v>
      </c>
      <c r="I78" s="35"/>
      <c r="K78" s="35">
        <f t="shared" si="2"/>
        <v>0</v>
      </c>
      <c r="L78" s="35">
        <f t="shared" si="3"/>
        <v>0</v>
      </c>
    </row>
    <row r="79" spans="1:12" ht="15">
      <c r="A79" s="23" t="s">
        <v>177</v>
      </c>
      <c r="B79" s="24" t="s">
        <v>155</v>
      </c>
      <c r="C79" s="24"/>
      <c r="D79" s="89">
        <f t="shared" si="0"/>
        <v>30</v>
      </c>
      <c r="E79" s="35">
        <f t="shared" si="1"/>
        <v>2</v>
      </c>
      <c r="G79" s="1">
        <v>42</v>
      </c>
      <c r="I79" s="35">
        <v>18</v>
      </c>
      <c r="K79" s="35">
        <f t="shared" si="2"/>
        <v>0</v>
      </c>
      <c r="L79" s="35">
        <f t="shared" si="3"/>
        <v>0</v>
      </c>
    </row>
    <row r="80" spans="1:12" ht="15">
      <c r="A80" t="s">
        <v>317</v>
      </c>
      <c r="B80" s="1" t="s">
        <v>50</v>
      </c>
      <c r="D80" s="89">
        <f t="shared" si="0"/>
        <v>30</v>
      </c>
      <c r="E80" s="35">
        <f t="shared" si="1"/>
        <v>1</v>
      </c>
      <c r="I80" s="35">
        <v>30</v>
      </c>
      <c r="K80" s="35">
        <f t="shared" si="2"/>
        <v>0</v>
      </c>
      <c r="L80" s="35">
        <f t="shared" si="3"/>
        <v>0</v>
      </c>
    </row>
    <row r="81" spans="1:12" ht="15">
      <c r="A81" t="s">
        <v>111</v>
      </c>
      <c r="B81" s="1" t="s">
        <v>86</v>
      </c>
      <c r="C81" s="1"/>
      <c r="D81" s="89">
        <f t="shared" si="0"/>
        <v>49</v>
      </c>
      <c r="E81" s="35">
        <f t="shared" si="1"/>
        <v>1</v>
      </c>
      <c r="F81" s="1">
        <v>49</v>
      </c>
      <c r="G81" s="76"/>
      <c r="I81" s="35"/>
      <c r="K81" s="35">
        <f t="shared" si="2"/>
        <v>0</v>
      </c>
      <c r="L81" s="35">
        <f t="shared" si="3"/>
        <v>0</v>
      </c>
    </row>
    <row r="82" spans="1:12" ht="15">
      <c r="A82" t="s">
        <v>331</v>
      </c>
      <c r="B82" s="1" t="s">
        <v>304</v>
      </c>
      <c r="D82" s="89">
        <f t="shared" si="0"/>
        <v>50</v>
      </c>
      <c r="E82" s="35">
        <f t="shared" si="1"/>
        <v>1</v>
      </c>
      <c r="I82" s="35">
        <v>50</v>
      </c>
      <c r="K82" s="35">
        <f t="shared" si="2"/>
        <v>0</v>
      </c>
      <c r="L82" s="35">
        <f t="shared" si="3"/>
        <v>0</v>
      </c>
    </row>
    <row r="83" spans="1:12" ht="15">
      <c r="A83" t="s">
        <v>107</v>
      </c>
      <c r="B83" s="1" t="s">
        <v>62</v>
      </c>
      <c r="C83" s="1"/>
      <c r="D83" s="89">
        <f t="shared" si="0"/>
        <v>45</v>
      </c>
      <c r="E83" s="35">
        <f t="shared" si="1"/>
        <v>1</v>
      </c>
      <c r="F83" s="1">
        <v>45</v>
      </c>
      <c r="G83" s="76"/>
      <c r="I83" s="35"/>
      <c r="K83" s="35">
        <f t="shared" si="2"/>
        <v>0</v>
      </c>
      <c r="L83" s="35">
        <f t="shared" si="3"/>
        <v>0</v>
      </c>
    </row>
    <row r="84" spans="1:12" ht="15">
      <c r="A84" s="23" t="s">
        <v>176</v>
      </c>
      <c r="B84" s="24" t="s">
        <v>153</v>
      </c>
      <c r="C84" s="24"/>
      <c r="D84" s="89">
        <f t="shared" si="0"/>
        <v>41</v>
      </c>
      <c r="E84" s="35">
        <f t="shared" si="1"/>
        <v>1</v>
      </c>
      <c r="G84" s="1">
        <v>41</v>
      </c>
      <c r="I84" s="35"/>
      <c r="K84" s="35">
        <f t="shared" si="2"/>
        <v>0</v>
      </c>
      <c r="L84" s="35">
        <f t="shared" si="3"/>
        <v>0</v>
      </c>
    </row>
    <row r="85" spans="1:12" ht="15">
      <c r="A85" s="23" t="s">
        <v>205</v>
      </c>
      <c r="B85" s="24" t="s">
        <v>62</v>
      </c>
      <c r="C85" s="24"/>
      <c r="D85" s="89">
        <f t="shared" si="0"/>
        <v>77</v>
      </c>
      <c r="E85" s="35">
        <f t="shared" si="1"/>
        <v>1</v>
      </c>
      <c r="G85" s="1">
        <v>77</v>
      </c>
      <c r="I85" s="35"/>
      <c r="K85" s="35">
        <f t="shared" si="2"/>
        <v>0</v>
      </c>
      <c r="L85" s="35">
        <f t="shared" si="3"/>
        <v>0</v>
      </c>
    </row>
    <row r="86" spans="1:12" ht="15">
      <c r="A86" s="27" t="s">
        <v>195</v>
      </c>
      <c r="B86" s="24" t="s">
        <v>80</v>
      </c>
      <c r="C86" s="24"/>
      <c r="D86" s="89">
        <f t="shared" si="0"/>
        <v>64</v>
      </c>
      <c r="E86" s="35">
        <f t="shared" si="1"/>
        <v>2</v>
      </c>
      <c r="G86" s="1">
        <v>64</v>
      </c>
      <c r="I86" s="35">
        <v>64</v>
      </c>
      <c r="K86" s="35">
        <f t="shared" si="2"/>
        <v>0</v>
      </c>
      <c r="L86" s="35">
        <f t="shared" si="3"/>
        <v>0</v>
      </c>
    </row>
    <row r="87" spans="1:12" ht="15">
      <c r="A87" t="s">
        <v>335</v>
      </c>
      <c r="B87" s="1" t="s">
        <v>37</v>
      </c>
      <c r="D87" s="89">
        <f t="shared" si="0"/>
        <v>56</v>
      </c>
      <c r="E87" s="35">
        <f t="shared" si="1"/>
        <v>1</v>
      </c>
      <c r="I87" s="35">
        <v>56</v>
      </c>
      <c r="K87" s="35">
        <f t="shared" si="2"/>
        <v>0</v>
      </c>
      <c r="L87" s="35">
        <f t="shared" si="3"/>
        <v>0</v>
      </c>
    </row>
    <row r="88" spans="1:12" ht="15">
      <c r="A88" s="23" t="s">
        <v>204</v>
      </c>
      <c r="B88" s="24" t="s">
        <v>92</v>
      </c>
      <c r="C88" s="24"/>
      <c r="D88" s="89">
        <f t="shared" si="0"/>
        <v>76</v>
      </c>
      <c r="E88" s="35">
        <f t="shared" si="1"/>
        <v>1</v>
      </c>
      <c r="G88" s="1">
        <v>76</v>
      </c>
      <c r="I88" s="35"/>
      <c r="K88" s="35">
        <f t="shared" si="2"/>
        <v>0</v>
      </c>
      <c r="L88" s="35">
        <f t="shared" si="3"/>
        <v>0</v>
      </c>
    </row>
    <row r="89" spans="1:12" ht="15">
      <c r="A89" t="s">
        <v>95</v>
      </c>
      <c r="B89" s="1" t="s">
        <v>86</v>
      </c>
      <c r="C89" s="1"/>
      <c r="D89" s="89">
        <f t="shared" si="0"/>
        <v>35</v>
      </c>
      <c r="E89" s="35">
        <f t="shared" si="1"/>
        <v>1</v>
      </c>
      <c r="F89" s="1">
        <v>35</v>
      </c>
      <c r="G89" s="76"/>
      <c r="H89" s="76"/>
      <c r="I89" s="35"/>
      <c r="K89" s="35">
        <f t="shared" si="2"/>
        <v>0</v>
      </c>
      <c r="L89" s="35">
        <f t="shared" si="3"/>
        <v>0</v>
      </c>
    </row>
    <row r="90" spans="1:12" ht="15">
      <c r="A90" t="s">
        <v>321</v>
      </c>
      <c r="B90" s="1" t="s">
        <v>92</v>
      </c>
      <c r="D90" s="89">
        <f t="shared" si="0"/>
        <v>35</v>
      </c>
      <c r="E90" s="35">
        <f t="shared" si="1"/>
        <v>1</v>
      </c>
      <c r="I90" s="35">
        <v>35</v>
      </c>
      <c r="K90" s="35">
        <f t="shared" si="2"/>
        <v>0</v>
      </c>
      <c r="L90" s="35">
        <f t="shared" si="3"/>
        <v>0</v>
      </c>
    </row>
    <row r="91" spans="1:12" ht="15">
      <c r="A91" t="s">
        <v>323</v>
      </c>
      <c r="B91" s="1" t="s">
        <v>92</v>
      </c>
      <c r="D91" s="89">
        <f t="shared" si="0"/>
        <v>37</v>
      </c>
      <c r="E91" s="35">
        <f t="shared" si="1"/>
        <v>1</v>
      </c>
      <c r="I91" s="35">
        <v>37</v>
      </c>
      <c r="K91" s="35">
        <f t="shared" si="2"/>
        <v>0</v>
      </c>
      <c r="L91" s="35">
        <f t="shared" si="3"/>
        <v>0</v>
      </c>
    </row>
    <row r="92" spans="1:12" ht="15">
      <c r="A92" t="s">
        <v>120</v>
      </c>
      <c r="B92" s="1" t="s">
        <v>96</v>
      </c>
      <c r="C92" s="1"/>
      <c r="D92" s="89">
        <f t="shared" si="0"/>
        <v>58</v>
      </c>
      <c r="E92" s="35">
        <f t="shared" si="1"/>
        <v>1</v>
      </c>
      <c r="F92" s="1">
        <v>58</v>
      </c>
      <c r="I92" s="35"/>
      <c r="K92" s="35">
        <f t="shared" si="2"/>
        <v>0</v>
      </c>
      <c r="L92" s="35">
        <f t="shared" si="3"/>
        <v>0</v>
      </c>
    </row>
    <row r="93" spans="1:12" ht="15">
      <c r="A93" s="25" t="s">
        <v>256</v>
      </c>
      <c r="B93" s="24" t="s">
        <v>98</v>
      </c>
      <c r="C93" s="24"/>
      <c r="D93" s="89">
        <f t="shared" si="0"/>
        <v>14.5</v>
      </c>
      <c r="E93" s="35">
        <f t="shared" si="1"/>
        <v>2</v>
      </c>
      <c r="H93" s="1">
        <v>13</v>
      </c>
      <c r="I93" s="35">
        <v>16</v>
      </c>
      <c r="K93" s="35">
        <f t="shared" si="2"/>
        <v>0</v>
      </c>
      <c r="L93" s="35">
        <f t="shared" si="3"/>
        <v>0</v>
      </c>
    </row>
    <row r="94" spans="1:12" ht="15">
      <c r="A94" t="s">
        <v>67</v>
      </c>
      <c r="B94" s="1" t="s">
        <v>68</v>
      </c>
      <c r="C94" s="1"/>
      <c r="D94" s="89">
        <f t="shared" si="0"/>
        <v>43.5</v>
      </c>
      <c r="E94" s="35">
        <f t="shared" si="1"/>
        <v>2</v>
      </c>
      <c r="F94" s="1">
        <v>20</v>
      </c>
      <c r="G94" s="1">
        <v>67</v>
      </c>
      <c r="I94" s="35"/>
      <c r="K94" s="35">
        <f t="shared" si="2"/>
        <v>0</v>
      </c>
      <c r="L94" s="35">
        <f t="shared" si="3"/>
        <v>0</v>
      </c>
    </row>
    <row r="95" spans="1:12" ht="15">
      <c r="A95" s="23" t="s">
        <v>311</v>
      </c>
      <c r="B95" s="24" t="s">
        <v>64</v>
      </c>
      <c r="D95" s="89">
        <f t="shared" si="0"/>
        <v>20</v>
      </c>
      <c r="E95" s="35">
        <f t="shared" si="1"/>
        <v>1</v>
      </c>
      <c r="I95" s="35">
        <v>20</v>
      </c>
      <c r="K95" s="35">
        <f t="shared" si="2"/>
        <v>0</v>
      </c>
      <c r="L95" s="35">
        <f t="shared" si="3"/>
        <v>0</v>
      </c>
    </row>
    <row r="96" spans="1:12" ht="15">
      <c r="A96" t="s">
        <v>72</v>
      </c>
      <c r="B96" s="1" t="s">
        <v>64</v>
      </c>
      <c r="C96" s="1"/>
      <c r="D96" s="89">
        <f t="shared" si="0"/>
        <v>52.5</v>
      </c>
      <c r="E96" s="35">
        <f t="shared" si="1"/>
        <v>2</v>
      </c>
      <c r="F96" s="1">
        <v>23</v>
      </c>
      <c r="G96" s="1">
        <v>82</v>
      </c>
      <c r="I96" s="35"/>
      <c r="K96" s="35">
        <f t="shared" si="2"/>
        <v>0</v>
      </c>
      <c r="L96" s="35">
        <f t="shared" si="3"/>
        <v>0</v>
      </c>
    </row>
    <row r="97" spans="1:12" ht="15">
      <c r="A97" s="23" t="s">
        <v>208</v>
      </c>
      <c r="B97" s="24" t="s">
        <v>84</v>
      </c>
      <c r="C97" s="24"/>
      <c r="D97" s="89">
        <f t="shared" si="0"/>
        <v>80</v>
      </c>
      <c r="E97" s="35">
        <f t="shared" si="1"/>
        <v>1</v>
      </c>
      <c r="G97" s="1">
        <v>80</v>
      </c>
      <c r="I97" s="35"/>
      <c r="K97" s="35">
        <f t="shared" si="2"/>
        <v>0</v>
      </c>
      <c r="L97" s="35">
        <f t="shared" si="3"/>
        <v>0</v>
      </c>
    </row>
    <row r="98" spans="1:12" ht="15">
      <c r="A98" s="23" t="s">
        <v>151</v>
      </c>
      <c r="B98" s="24" t="s">
        <v>90</v>
      </c>
      <c r="C98" s="24"/>
      <c r="D98" s="89">
        <f t="shared" si="0"/>
        <v>12</v>
      </c>
      <c r="E98" s="35">
        <f t="shared" si="1"/>
        <v>1</v>
      </c>
      <c r="G98" s="1">
        <v>12</v>
      </c>
      <c r="I98" s="35"/>
      <c r="K98" s="35">
        <f t="shared" si="2"/>
        <v>0</v>
      </c>
      <c r="L98" s="35">
        <f t="shared" si="3"/>
        <v>0</v>
      </c>
    </row>
    <row r="99" spans="1:12" ht="15">
      <c r="A99" t="s">
        <v>341</v>
      </c>
      <c r="B99" s="1" t="s">
        <v>90</v>
      </c>
      <c r="D99" s="89">
        <f t="shared" si="0"/>
        <v>62</v>
      </c>
      <c r="E99" s="35">
        <f t="shared" si="1"/>
        <v>1</v>
      </c>
      <c r="I99" s="35">
        <v>62</v>
      </c>
      <c r="K99" s="35">
        <f t="shared" si="2"/>
        <v>0</v>
      </c>
      <c r="L99" s="35">
        <f t="shared" si="3"/>
        <v>0</v>
      </c>
    </row>
    <row r="100" spans="1:12" ht="15">
      <c r="A100" s="23" t="s">
        <v>150</v>
      </c>
      <c r="B100" s="24" t="s">
        <v>84</v>
      </c>
      <c r="C100" s="24"/>
      <c r="D100" s="89">
        <f t="shared" si="0"/>
        <v>11</v>
      </c>
      <c r="E100" s="35">
        <f t="shared" si="1"/>
        <v>1</v>
      </c>
      <c r="G100" s="1">
        <v>11</v>
      </c>
      <c r="I100" s="35"/>
      <c r="K100" s="35">
        <f t="shared" si="2"/>
        <v>0</v>
      </c>
      <c r="L100" s="35">
        <f t="shared" si="3"/>
        <v>0</v>
      </c>
    </row>
    <row r="101" spans="1:12" ht="15">
      <c r="A101" s="23" t="s">
        <v>302</v>
      </c>
      <c r="B101" s="24" t="s">
        <v>155</v>
      </c>
      <c r="D101" s="89">
        <f t="shared" si="0"/>
        <v>11</v>
      </c>
      <c r="E101" s="35">
        <f t="shared" si="1"/>
        <v>1</v>
      </c>
      <c r="I101" s="35">
        <v>11</v>
      </c>
      <c r="K101" s="35">
        <f t="shared" si="2"/>
        <v>0</v>
      </c>
      <c r="L101" s="35">
        <f t="shared" si="3"/>
        <v>0</v>
      </c>
    </row>
    <row r="102" spans="1:12" ht="15">
      <c r="A102" s="23" t="s">
        <v>307</v>
      </c>
      <c r="B102" s="24" t="s">
        <v>98</v>
      </c>
      <c r="D102" s="89">
        <f t="shared" si="0"/>
        <v>15</v>
      </c>
      <c r="E102" s="35">
        <f t="shared" si="1"/>
        <v>1</v>
      </c>
      <c r="I102" s="35">
        <v>15</v>
      </c>
      <c r="K102" s="35">
        <f t="shared" si="2"/>
        <v>0</v>
      </c>
      <c r="L102" s="35">
        <f t="shared" si="3"/>
        <v>0</v>
      </c>
    </row>
    <row r="103" spans="1:12" ht="15">
      <c r="A103" t="s">
        <v>114</v>
      </c>
      <c r="B103" s="1" t="s">
        <v>80</v>
      </c>
      <c r="C103" s="1"/>
      <c r="D103" s="89">
        <f t="shared" si="0"/>
        <v>52</v>
      </c>
      <c r="E103" s="35">
        <f t="shared" si="1"/>
        <v>1</v>
      </c>
      <c r="F103" s="1">
        <v>52</v>
      </c>
      <c r="G103" s="76"/>
      <c r="H103" s="76"/>
      <c r="I103" s="35"/>
      <c r="K103" s="35">
        <f t="shared" si="2"/>
        <v>0</v>
      </c>
      <c r="L103" s="35">
        <f t="shared" si="3"/>
        <v>0</v>
      </c>
    </row>
    <row r="104" spans="1:12" ht="15">
      <c r="A104" t="s">
        <v>345</v>
      </c>
      <c r="B104" s="1" t="s">
        <v>171</v>
      </c>
      <c r="D104" s="89">
        <f t="shared" si="0"/>
        <v>68</v>
      </c>
      <c r="E104" s="35">
        <f t="shared" si="1"/>
        <v>1</v>
      </c>
      <c r="I104" s="35">
        <v>68</v>
      </c>
      <c r="K104" s="35">
        <f t="shared" si="2"/>
        <v>0</v>
      </c>
      <c r="L104" s="35">
        <f t="shared" si="3"/>
        <v>0</v>
      </c>
    </row>
    <row r="105" spans="1:12" ht="15">
      <c r="A105" t="s">
        <v>55</v>
      </c>
      <c r="B105" s="1" t="s">
        <v>53</v>
      </c>
      <c r="C105" s="1"/>
      <c r="D105" s="89">
        <f t="shared" si="0"/>
        <v>18</v>
      </c>
      <c r="E105" s="35">
        <f t="shared" si="1"/>
        <v>2</v>
      </c>
      <c r="F105" s="1">
        <v>13</v>
      </c>
      <c r="G105" s="1">
        <v>23</v>
      </c>
      <c r="I105" s="35"/>
      <c r="K105" s="35">
        <f t="shared" si="2"/>
        <v>0</v>
      </c>
      <c r="L105" s="35">
        <f t="shared" si="3"/>
        <v>0</v>
      </c>
    </row>
    <row r="106" spans="1:12" ht="15">
      <c r="A106" s="19" t="s">
        <v>144</v>
      </c>
      <c r="B106" s="41" t="s">
        <v>53</v>
      </c>
      <c r="C106" s="41">
        <v>1</v>
      </c>
      <c r="D106" s="89">
        <f t="shared" si="0"/>
        <v>26.666666666666668</v>
      </c>
      <c r="E106" s="35">
        <f t="shared" si="1"/>
        <v>3</v>
      </c>
      <c r="G106" s="92">
        <v>2</v>
      </c>
      <c r="H106" s="1">
        <v>25</v>
      </c>
      <c r="I106" s="35">
        <v>53</v>
      </c>
      <c r="K106" s="35">
        <f t="shared" si="2"/>
        <v>1</v>
      </c>
      <c r="L106" s="35">
        <f t="shared" si="3"/>
        <v>1</v>
      </c>
    </row>
    <row r="107" spans="1:12" ht="15">
      <c r="A107" t="s">
        <v>61</v>
      </c>
      <c r="B107" s="1" t="s">
        <v>62</v>
      </c>
      <c r="C107" s="1"/>
      <c r="D107" s="89">
        <f t="shared" si="0"/>
        <v>52</v>
      </c>
      <c r="E107" s="35">
        <f t="shared" si="1"/>
        <v>2</v>
      </c>
      <c r="F107" s="1">
        <v>17</v>
      </c>
      <c r="G107" s="1">
        <v>87</v>
      </c>
      <c r="H107" s="76"/>
      <c r="I107" s="35"/>
      <c r="K107" s="35">
        <f t="shared" si="2"/>
        <v>0</v>
      </c>
      <c r="L107" s="35">
        <f t="shared" si="3"/>
        <v>0</v>
      </c>
    </row>
    <row r="108" spans="1:12" ht="15">
      <c r="A108" s="23" t="s">
        <v>217</v>
      </c>
      <c r="B108" s="24" t="s">
        <v>41</v>
      </c>
      <c r="C108" s="24"/>
      <c r="D108" s="89">
        <f t="shared" si="0"/>
        <v>92</v>
      </c>
      <c r="E108" s="35">
        <f t="shared" si="1"/>
        <v>1</v>
      </c>
      <c r="G108" s="1">
        <v>92</v>
      </c>
      <c r="I108" s="35"/>
      <c r="K108" s="35">
        <f t="shared" si="2"/>
        <v>0</v>
      </c>
      <c r="L108" s="35">
        <f t="shared" si="3"/>
        <v>0</v>
      </c>
    </row>
    <row r="109" spans="1:12" ht="15">
      <c r="A109" s="23" t="s">
        <v>160</v>
      </c>
      <c r="B109" s="24" t="s">
        <v>92</v>
      </c>
      <c r="C109" s="24"/>
      <c r="D109" s="89">
        <f t="shared" si="0"/>
        <v>20</v>
      </c>
      <c r="E109" s="35">
        <f t="shared" si="1"/>
        <v>1</v>
      </c>
      <c r="G109" s="1">
        <v>20</v>
      </c>
      <c r="I109" s="35"/>
      <c r="K109" s="35">
        <f t="shared" si="2"/>
        <v>0</v>
      </c>
      <c r="L109" s="35">
        <f t="shared" si="3"/>
        <v>0</v>
      </c>
    </row>
    <row r="110" spans="1:12" ht="15">
      <c r="A110" s="23" t="s">
        <v>218</v>
      </c>
      <c r="B110" s="24" t="s">
        <v>84</v>
      </c>
      <c r="C110" s="24"/>
      <c r="D110" s="89">
        <f t="shared" si="0"/>
        <v>93</v>
      </c>
      <c r="E110" s="35">
        <f t="shared" si="1"/>
        <v>1</v>
      </c>
      <c r="G110" s="1">
        <v>93</v>
      </c>
      <c r="I110" s="35"/>
      <c r="K110" s="35">
        <f t="shared" si="2"/>
        <v>0</v>
      </c>
      <c r="L110" s="35">
        <f t="shared" si="3"/>
        <v>0</v>
      </c>
    </row>
    <row r="111" spans="1:12" ht="15">
      <c r="A111" s="23" t="s">
        <v>261</v>
      </c>
      <c r="B111" s="24" t="s">
        <v>37</v>
      </c>
      <c r="C111" s="24"/>
      <c r="D111" s="89">
        <f t="shared" si="0"/>
        <v>36.5</v>
      </c>
      <c r="E111" s="35">
        <f t="shared" si="1"/>
        <v>2</v>
      </c>
      <c r="H111" s="1">
        <v>21</v>
      </c>
      <c r="I111" s="35">
        <v>52</v>
      </c>
      <c r="K111" s="35">
        <f t="shared" si="2"/>
        <v>0</v>
      </c>
      <c r="L111" s="35">
        <f t="shared" si="3"/>
        <v>0</v>
      </c>
    </row>
    <row r="112" spans="1:12" ht="15">
      <c r="A112" s="23" t="s">
        <v>253</v>
      </c>
      <c r="B112" s="24" t="s">
        <v>64</v>
      </c>
      <c r="C112" s="24"/>
      <c r="D112" s="89">
        <f t="shared" si="0"/>
        <v>7</v>
      </c>
      <c r="E112" s="35">
        <f t="shared" si="1"/>
        <v>1</v>
      </c>
      <c r="H112" s="1">
        <v>7</v>
      </c>
      <c r="I112" s="35"/>
      <c r="K112" s="35">
        <f t="shared" si="2"/>
        <v>0</v>
      </c>
      <c r="L112" s="35">
        <f t="shared" si="3"/>
        <v>1</v>
      </c>
    </row>
    <row r="113" spans="1:12" ht="15">
      <c r="A113" s="23" t="s">
        <v>314</v>
      </c>
      <c r="B113" s="24" t="s">
        <v>64</v>
      </c>
      <c r="D113" s="89">
        <f t="shared" si="0"/>
        <v>26</v>
      </c>
      <c r="E113" s="35">
        <f t="shared" si="1"/>
        <v>1</v>
      </c>
      <c r="I113" s="35">
        <v>26</v>
      </c>
      <c r="K113" s="35">
        <f t="shared" si="2"/>
        <v>0</v>
      </c>
      <c r="L113" s="35">
        <f t="shared" si="3"/>
        <v>0</v>
      </c>
    </row>
    <row r="114" spans="1:12" ht="15">
      <c r="A114" s="23" t="s">
        <v>197</v>
      </c>
      <c r="B114" s="24" t="s">
        <v>98</v>
      </c>
      <c r="C114" s="24"/>
      <c r="D114" s="89">
        <f t="shared" si="0"/>
        <v>66</v>
      </c>
      <c r="E114" s="35">
        <f t="shared" si="1"/>
        <v>1</v>
      </c>
      <c r="G114" s="1">
        <v>66</v>
      </c>
      <c r="I114" s="35"/>
      <c r="K114" s="35">
        <f t="shared" si="2"/>
        <v>0</v>
      </c>
      <c r="L114" s="35">
        <f t="shared" si="3"/>
        <v>0</v>
      </c>
    </row>
    <row r="115" spans="1:12" ht="15">
      <c r="A115" s="7" t="s">
        <v>264</v>
      </c>
      <c r="B115" s="24" t="s">
        <v>90</v>
      </c>
      <c r="C115" s="24"/>
      <c r="D115" s="89">
        <f t="shared" si="0"/>
        <v>28</v>
      </c>
      <c r="E115" s="35">
        <f t="shared" si="1"/>
        <v>1</v>
      </c>
      <c r="H115" s="1">
        <v>28</v>
      </c>
      <c r="I115" s="35"/>
      <c r="K115" s="35">
        <f t="shared" si="2"/>
        <v>0</v>
      </c>
      <c r="L115" s="35">
        <f t="shared" si="3"/>
        <v>0</v>
      </c>
    </row>
    <row r="116" spans="1:12" ht="15">
      <c r="A116" s="23" t="s">
        <v>194</v>
      </c>
      <c r="B116" s="24" t="s">
        <v>32</v>
      </c>
      <c r="C116" s="24"/>
      <c r="D116" s="89">
        <f t="shared" si="0"/>
        <v>63</v>
      </c>
      <c r="E116" s="35">
        <f t="shared" si="1"/>
        <v>1</v>
      </c>
      <c r="G116" s="1">
        <v>63</v>
      </c>
      <c r="I116" s="35"/>
      <c r="K116" s="35">
        <f t="shared" si="2"/>
        <v>0</v>
      </c>
      <c r="L116" s="35">
        <f t="shared" si="3"/>
        <v>0</v>
      </c>
    </row>
    <row r="117" spans="1:12" ht="15">
      <c r="A117" t="s">
        <v>109</v>
      </c>
      <c r="B117" s="1" t="s">
        <v>92</v>
      </c>
      <c r="C117" s="1"/>
      <c r="D117" s="89">
        <f t="shared" si="0"/>
        <v>46.5</v>
      </c>
      <c r="E117" s="35">
        <f t="shared" si="1"/>
        <v>2</v>
      </c>
      <c r="F117" s="1">
        <v>47</v>
      </c>
      <c r="G117" s="1">
        <v>46</v>
      </c>
      <c r="I117" s="35"/>
      <c r="K117" s="35">
        <f t="shared" si="2"/>
        <v>0</v>
      </c>
      <c r="L117" s="35">
        <f t="shared" si="3"/>
        <v>0</v>
      </c>
    </row>
    <row r="118" spans="1:12" ht="15">
      <c r="A118" s="23" t="s">
        <v>263</v>
      </c>
      <c r="B118" s="24" t="s">
        <v>88</v>
      </c>
      <c r="C118" s="24"/>
      <c r="D118" s="89">
        <f t="shared" si="0"/>
        <v>25.5</v>
      </c>
      <c r="E118" s="35">
        <f t="shared" si="1"/>
        <v>2</v>
      </c>
      <c r="H118" s="1">
        <v>27</v>
      </c>
      <c r="I118" s="35">
        <v>24</v>
      </c>
      <c r="K118" s="35">
        <f t="shared" si="2"/>
        <v>0</v>
      </c>
      <c r="L118" s="35">
        <f t="shared" si="3"/>
        <v>0</v>
      </c>
    </row>
    <row r="119" spans="1:12" ht="15">
      <c r="A119" t="s">
        <v>112</v>
      </c>
      <c r="B119" s="1" t="s">
        <v>88</v>
      </c>
      <c r="C119" s="1"/>
      <c r="D119" s="89">
        <f t="shared" si="0"/>
        <v>50</v>
      </c>
      <c r="E119" s="35">
        <f t="shared" si="1"/>
        <v>1</v>
      </c>
      <c r="F119" s="1">
        <v>50</v>
      </c>
      <c r="G119" s="76"/>
      <c r="I119" s="35"/>
      <c r="K119" s="35">
        <f t="shared" si="2"/>
        <v>0</v>
      </c>
      <c r="L119" s="35">
        <f t="shared" si="3"/>
        <v>0</v>
      </c>
    </row>
    <row r="120" spans="1:12" ht="15">
      <c r="A120" s="25" t="s">
        <v>154</v>
      </c>
      <c r="B120" s="24" t="s">
        <v>37</v>
      </c>
      <c r="C120" s="24"/>
      <c r="D120" s="89">
        <f t="shared" si="0"/>
        <v>29.5</v>
      </c>
      <c r="E120" s="35">
        <f t="shared" si="1"/>
        <v>2</v>
      </c>
      <c r="G120" s="1">
        <v>14</v>
      </c>
      <c r="I120" s="35">
        <v>45</v>
      </c>
      <c r="K120" s="35">
        <f t="shared" si="2"/>
        <v>0</v>
      </c>
      <c r="L120" s="35">
        <f t="shared" si="3"/>
        <v>0</v>
      </c>
    </row>
    <row r="121" spans="1:12" ht="15">
      <c r="A121" s="23" t="s">
        <v>191</v>
      </c>
      <c r="B121" s="24" t="s">
        <v>32</v>
      </c>
      <c r="C121" s="24"/>
      <c r="D121" s="89">
        <f t="shared" si="0"/>
        <v>59</v>
      </c>
      <c r="E121" s="35">
        <f t="shared" si="1"/>
        <v>1</v>
      </c>
      <c r="G121" s="1">
        <v>59</v>
      </c>
      <c r="I121" s="35"/>
      <c r="K121" s="35">
        <f t="shared" si="2"/>
        <v>0</v>
      </c>
      <c r="L121" s="35">
        <f t="shared" si="3"/>
        <v>0</v>
      </c>
    </row>
    <row r="122" spans="1:12" ht="15">
      <c r="A122" s="13" t="s">
        <v>33</v>
      </c>
      <c r="B122" s="40" t="s">
        <v>34</v>
      </c>
      <c r="C122" s="40">
        <v>1</v>
      </c>
      <c r="D122" s="89">
        <f t="shared" si="0"/>
        <v>26.666666666666668</v>
      </c>
      <c r="E122" s="35">
        <f t="shared" si="1"/>
        <v>3</v>
      </c>
      <c r="F122" s="92">
        <v>2</v>
      </c>
      <c r="G122" s="1">
        <v>30</v>
      </c>
      <c r="I122" s="35">
        <v>48</v>
      </c>
      <c r="K122" s="35">
        <f t="shared" si="2"/>
        <v>1</v>
      </c>
      <c r="L122" s="35">
        <f t="shared" si="3"/>
        <v>1</v>
      </c>
    </row>
    <row r="123" spans="1:12" ht="15">
      <c r="A123" t="s">
        <v>340</v>
      </c>
      <c r="B123" s="1" t="s">
        <v>76</v>
      </c>
      <c r="D123" s="89">
        <f t="shared" si="0"/>
        <v>61</v>
      </c>
      <c r="E123" s="35">
        <f t="shared" si="1"/>
        <v>1</v>
      </c>
      <c r="I123" s="35">
        <v>61</v>
      </c>
      <c r="K123" s="35">
        <f t="shared" si="2"/>
        <v>0</v>
      </c>
      <c r="L123" s="35">
        <f t="shared" si="3"/>
        <v>0</v>
      </c>
    </row>
    <row r="124" spans="1:12" ht="15">
      <c r="A124" s="23" t="s">
        <v>258</v>
      </c>
      <c r="B124" s="24" t="s">
        <v>76</v>
      </c>
      <c r="C124" s="24"/>
      <c r="D124" s="89">
        <f t="shared" si="0"/>
        <v>17</v>
      </c>
      <c r="E124" s="35">
        <f t="shared" si="1"/>
        <v>1</v>
      </c>
      <c r="H124" s="1">
        <v>17</v>
      </c>
      <c r="I124" s="35"/>
      <c r="K124" s="35">
        <f t="shared" si="2"/>
        <v>0</v>
      </c>
      <c r="L124" s="35">
        <f t="shared" si="3"/>
        <v>0</v>
      </c>
    </row>
    <row r="125" spans="1:12" ht="15">
      <c r="A125" t="s">
        <v>58</v>
      </c>
      <c r="B125" s="1" t="s">
        <v>57</v>
      </c>
      <c r="C125" s="1"/>
      <c r="D125" s="89">
        <f t="shared" si="0"/>
        <v>16</v>
      </c>
      <c r="E125" s="35">
        <f t="shared" si="1"/>
        <v>2</v>
      </c>
      <c r="F125" s="1">
        <v>15</v>
      </c>
      <c r="G125" s="1">
        <v>17</v>
      </c>
      <c r="I125" s="35"/>
      <c r="K125" s="35">
        <f t="shared" si="2"/>
        <v>0</v>
      </c>
      <c r="L125" s="35">
        <f t="shared" si="3"/>
        <v>0</v>
      </c>
    </row>
    <row r="126" spans="1:12" ht="15">
      <c r="A126" t="s">
        <v>106</v>
      </c>
      <c r="B126" s="1" t="s">
        <v>53</v>
      </c>
      <c r="C126" s="1"/>
      <c r="D126" s="89">
        <f t="shared" si="0"/>
        <v>44</v>
      </c>
      <c r="E126" s="35">
        <f t="shared" si="1"/>
        <v>1</v>
      </c>
      <c r="F126" s="1">
        <v>44</v>
      </c>
      <c r="G126" s="76"/>
      <c r="H126" s="76"/>
      <c r="I126" s="35"/>
      <c r="K126" s="35">
        <f t="shared" si="2"/>
        <v>0</v>
      </c>
      <c r="L126" s="35">
        <f t="shared" si="3"/>
        <v>0</v>
      </c>
    </row>
    <row r="127" spans="1:12" ht="15">
      <c r="A127" s="23" t="s">
        <v>201</v>
      </c>
      <c r="B127" s="24" t="s">
        <v>166</v>
      </c>
      <c r="C127" s="24"/>
      <c r="D127" s="89">
        <f t="shared" si="0"/>
        <v>72</v>
      </c>
      <c r="E127" s="35">
        <f t="shared" si="1"/>
        <v>1</v>
      </c>
      <c r="G127" s="1">
        <v>72</v>
      </c>
      <c r="I127" s="35"/>
      <c r="K127" s="35">
        <f t="shared" si="2"/>
        <v>0</v>
      </c>
      <c r="L127" s="35">
        <f t="shared" si="3"/>
        <v>0</v>
      </c>
    </row>
    <row r="128" spans="1:12" ht="15">
      <c r="A128" t="s">
        <v>320</v>
      </c>
      <c r="B128" s="1" t="s">
        <v>90</v>
      </c>
      <c r="D128" s="89">
        <f t="shared" si="0"/>
        <v>33</v>
      </c>
      <c r="E128" s="35">
        <f t="shared" si="1"/>
        <v>1</v>
      </c>
      <c r="I128" s="35">
        <v>33</v>
      </c>
      <c r="K128" s="35">
        <f t="shared" si="2"/>
        <v>0</v>
      </c>
      <c r="L128" s="35">
        <f t="shared" si="3"/>
        <v>0</v>
      </c>
    </row>
    <row r="129" spans="1:12" ht="15">
      <c r="A129" s="23" t="s">
        <v>172</v>
      </c>
      <c r="B129" s="24" t="s">
        <v>37</v>
      </c>
      <c r="C129" s="24"/>
      <c r="D129" s="89">
        <f t="shared" si="0"/>
        <v>37</v>
      </c>
      <c r="E129" s="35">
        <f t="shared" si="1"/>
        <v>1</v>
      </c>
      <c r="G129" s="1">
        <v>37</v>
      </c>
      <c r="I129" s="35"/>
      <c r="K129" s="35">
        <f t="shared" si="2"/>
        <v>0</v>
      </c>
      <c r="L129" s="35">
        <f t="shared" si="3"/>
        <v>0</v>
      </c>
    </row>
    <row r="130" spans="1:12" ht="15">
      <c r="A130" t="s">
        <v>91</v>
      </c>
      <c r="B130" s="1" t="s">
        <v>70</v>
      </c>
      <c r="C130" s="1"/>
      <c r="D130" s="89">
        <f t="shared" si="0"/>
        <v>33</v>
      </c>
      <c r="E130" s="35">
        <f t="shared" si="1"/>
        <v>1</v>
      </c>
      <c r="F130" s="1">
        <v>33</v>
      </c>
      <c r="G130" s="76"/>
      <c r="I130" s="35"/>
      <c r="K130" s="35">
        <f t="shared" si="2"/>
        <v>0</v>
      </c>
      <c r="L130" s="35">
        <f t="shared" si="3"/>
        <v>0</v>
      </c>
    </row>
    <row r="131" spans="1:12" ht="15">
      <c r="A131" s="23" t="s">
        <v>159</v>
      </c>
      <c r="B131" s="24" t="s">
        <v>148</v>
      </c>
      <c r="C131" s="24"/>
      <c r="D131" s="89">
        <f t="shared" si="0"/>
        <v>19</v>
      </c>
      <c r="E131" s="35">
        <f t="shared" si="1"/>
        <v>1</v>
      </c>
      <c r="G131" s="1">
        <v>19</v>
      </c>
      <c r="I131" s="35"/>
      <c r="K131" s="35">
        <f t="shared" si="2"/>
        <v>0</v>
      </c>
      <c r="L131" s="35">
        <f t="shared" si="3"/>
        <v>0</v>
      </c>
    </row>
    <row r="132" spans="1:12" ht="15">
      <c r="A132" t="s">
        <v>315</v>
      </c>
      <c r="B132" s="1" t="s">
        <v>155</v>
      </c>
      <c r="D132" s="89">
        <f t="shared" si="0"/>
        <v>29</v>
      </c>
      <c r="E132" s="35">
        <f t="shared" si="1"/>
        <v>1</v>
      </c>
      <c r="I132" s="35">
        <v>29</v>
      </c>
      <c r="K132" s="35">
        <f t="shared" si="2"/>
        <v>0</v>
      </c>
      <c r="L132" s="35">
        <f t="shared" si="3"/>
        <v>0</v>
      </c>
    </row>
    <row r="133" spans="1:12" ht="15">
      <c r="A133" s="23" t="s">
        <v>174</v>
      </c>
      <c r="B133" s="24" t="s">
        <v>155</v>
      </c>
      <c r="C133" s="24"/>
      <c r="D133" s="89">
        <f t="shared" si="0"/>
        <v>24</v>
      </c>
      <c r="E133" s="35">
        <f t="shared" si="1"/>
        <v>2</v>
      </c>
      <c r="G133" s="1">
        <v>38</v>
      </c>
      <c r="H133" s="1">
        <v>10</v>
      </c>
      <c r="I133" s="35"/>
      <c r="K133" s="35">
        <f t="shared" si="2"/>
        <v>0</v>
      </c>
      <c r="L133" s="35">
        <f t="shared" si="3"/>
        <v>1</v>
      </c>
    </row>
    <row r="134" spans="1:12" ht="15">
      <c r="A134" t="s">
        <v>108</v>
      </c>
      <c r="B134" s="1" t="s">
        <v>80</v>
      </c>
      <c r="C134" s="1"/>
      <c r="D134" s="89">
        <f t="shared" si="0"/>
        <v>60</v>
      </c>
      <c r="E134" s="35">
        <f t="shared" si="1"/>
        <v>2</v>
      </c>
      <c r="F134" s="1">
        <v>46</v>
      </c>
      <c r="G134" s="1">
        <v>74</v>
      </c>
      <c r="I134" s="35"/>
      <c r="K134" s="35">
        <f t="shared" si="2"/>
        <v>0</v>
      </c>
      <c r="L134" s="35">
        <f t="shared" si="3"/>
        <v>0</v>
      </c>
    </row>
    <row r="135" spans="1:12" ht="15">
      <c r="A135" t="s">
        <v>116</v>
      </c>
      <c r="B135" s="1" t="s">
        <v>96</v>
      </c>
      <c r="C135" s="1"/>
      <c r="D135" s="89">
        <f t="shared" si="0"/>
        <v>54</v>
      </c>
      <c r="E135" s="35">
        <f t="shared" si="1"/>
        <v>1</v>
      </c>
      <c r="F135" s="1">
        <v>54</v>
      </c>
      <c r="I135" s="35"/>
      <c r="K135" s="35">
        <f t="shared" si="2"/>
        <v>0</v>
      </c>
      <c r="L135" s="35">
        <f t="shared" si="3"/>
        <v>0</v>
      </c>
    </row>
    <row r="136" spans="1:12" ht="15">
      <c r="A136" s="7" t="s">
        <v>147</v>
      </c>
      <c r="B136" s="24" t="s">
        <v>84</v>
      </c>
      <c r="C136" s="24"/>
      <c r="D136" s="89">
        <f t="shared" si="0"/>
        <v>10.333333333333334</v>
      </c>
      <c r="E136" s="35">
        <f t="shared" si="1"/>
        <v>3</v>
      </c>
      <c r="G136" s="1">
        <v>9</v>
      </c>
      <c r="H136" s="1">
        <v>5</v>
      </c>
      <c r="I136" s="35">
        <v>17</v>
      </c>
      <c r="K136" s="35">
        <f t="shared" si="2"/>
        <v>1</v>
      </c>
      <c r="L136" s="35">
        <f t="shared" si="3"/>
        <v>2</v>
      </c>
    </row>
    <row r="137" spans="1:12" ht="15">
      <c r="A137" t="s">
        <v>339</v>
      </c>
      <c r="B137" s="1" t="s">
        <v>84</v>
      </c>
      <c r="D137" s="89">
        <f t="shared" si="0"/>
        <v>60</v>
      </c>
      <c r="E137" s="35">
        <f t="shared" si="1"/>
        <v>1</v>
      </c>
      <c r="I137" s="35">
        <v>60</v>
      </c>
      <c r="K137" s="35">
        <f t="shared" si="2"/>
        <v>0</v>
      </c>
      <c r="L137" s="35">
        <f t="shared" si="3"/>
        <v>0</v>
      </c>
    </row>
    <row r="138" spans="1:12" ht="15">
      <c r="A138" s="23" t="s">
        <v>157</v>
      </c>
      <c r="B138" s="24" t="s">
        <v>32</v>
      </c>
      <c r="C138" s="24"/>
      <c r="D138" s="89">
        <f t="shared" si="0"/>
        <v>19.5</v>
      </c>
      <c r="E138" s="35">
        <f t="shared" si="1"/>
        <v>2</v>
      </c>
      <c r="G138" s="1">
        <v>16</v>
      </c>
      <c r="I138" s="35">
        <v>23</v>
      </c>
      <c r="K138" s="35">
        <f t="shared" si="2"/>
        <v>0</v>
      </c>
      <c r="L138" s="35">
        <f t="shared" si="3"/>
        <v>0</v>
      </c>
    </row>
    <row r="139" spans="1:12" ht="15">
      <c r="A139" t="s">
        <v>74</v>
      </c>
      <c r="B139" s="1" t="s">
        <v>70</v>
      </c>
      <c r="C139" s="1"/>
      <c r="D139" s="89">
        <f t="shared" si="0"/>
        <v>31.5</v>
      </c>
      <c r="E139" s="35">
        <f t="shared" si="1"/>
        <v>2</v>
      </c>
      <c r="F139" s="1">
        <v>24</v>
      </c>
      <c r="G139" s="1">
        <v>39</v>
      </c>
      <c r="I139" s="35"/>
      <c r="K139" s="35">
        <f t="shared" si="2"/>
        <v>0</v>
      </c>
      <c r="L139" s="35">
        <f t="shared" si="3"/>
        <v>0</v>
      </c>
    </row>
    <row r="140" spans="1:12" ht="15">
      <c r="A140" s="23" t="s">
        <v>202</v>
      </c>
      <c r="B140" s="24" t="s">
        <v>90</v>
      </c>
      <c r="C140" s="24"/>
      <c r="D140" s="89">
        <f t="shared" si="0"/>
        <v>73</v>
      </c>
      <c r="E140" s="35">
        <f t="shared" si="1"/>
        <v>1</v>
      </c>
      <c r="G140" s="1">
        <v>73</v>
      </c>
      <c r="I140" s="35"/>
      <c r="K140" s="35">
        <f t="shared" si="2"/>
        <v>0</v>
      </c>
      <c r="L140" s="35">
        <f t="shared" si="3"/>
        <v>0</v>
      </c>
    </row>
    <row r="141" spans="1:12" ht="15">
      <c r="A141" t="s">
        <v>121</v>
      </c>
      <c r="B141" s="1" t="s">
        <v>98</v>
      </c>
      <c r="C141" s="1"/>
      <c r="D141" s="89">
        <f t="shared" si="0"/>
        <v>59</v>
      </c>
      <c r="E141" s="35">
        <f t="shared" si="1"/>
        <v>1</v>
      </c>
      <c r="F141" s="1">
        <v>59</v>
      </c>
      <c r="I141" s="35"/>
      <c r="K141" s="35">
        <f t="shared" si="2"/>
        <v>0</v>
      </c>
      <c r="L141" s="35">
        <f t="shared" si="3"/>
        <v>0</v>
      </c>
    </row>
    <row r="142" spans="1:12" ht="15">
      <c r="A142" t="s">
        <v>77</v>
      </c>
      <c r="B142" s="1" t="s">
        <v>34</v>
      </c>
      <c r="C142" s="1"/>
      <c r="D142" s="89">
        <f t="shared" si="0"/>
        <v>26</v>
      </c>
      <c r="E142" s="35">
        <f t="shared" si="1"/>
        <v>1</v>
      </c>
      <c r="F142" s="1">
        <v>26</v>
      </c>
      <c r="I142" s="35"/>
      <c r="K142" s="35">
        <f t="shared" si="2"/>
        <v>0</v>
      </c>
      <c r="L142" s="35">
        <f t="shared" si="3"/>
        <v>0</v>
      </c>
    </row>
    <row r="143" spans="1:12" ht="15">
      <c r="A143" s="25" t="s">
        <v>303</v>
      </c>
      <c r="B143" s="24" t="s">
        <v>50</v>
      </c>
      <c r="D143" s="89">
        <f t="shared" si="0"/>
        <v>13</v>
      </c>
      <c r="E143" s="35">
        <f t="shared" si="1"/>
        <v>1</v>
      </c>
      <c r="I143" s="35">
        <v>13</v>
      </c>
      <c r="K143" s="35">
        <f t="shared" si="2"/>
        <v>0</v>
      </c>
      <c r="L143" s="35">
        <f t="shared" si="3"/>
        <v>0</v>
      </c>
    </row>
    <row r="144" spans="1:12" ht="15">
      <c r="A144" t="s">
        <v>38</v>
      </c>
      <c r="B144" s="1" t="s">
        <v>39</v>
      </c>
      <c r="C144" s="1"/>
      <c r="D144" s="89">
        <f t="shared" si="0"/>
        <v>32.5</v>
      </c>
      <c r="E144" s="35">
        <f t="shared" si="1"/>
        <v>2</v>
      </c>
      <c r="F144" s="1">
        <v>5</v>
      </c>
      <c r="G144" s="1">
        <v>60</v>
      </c>
      <c r="I144" s="35"/>
      <c r="K144" s="35">
        <f t="shared" si="2"/>
        <v>1</v>
      </c>
      <c r="L144" s="35">
        <f t="shared" si="3"/>
        <v>1</v>
      </c>
    </row>
    <row r="145" spans="1:12" ht="15">
      <c r="A145" s="11" t="s">
        <v>31</v>
      </c>
      <c r="B145" s="40" t="s">
        <v>32</v>
      </c>
      <c r="C145" s="40">
        <v>2</v>
      </c>
      <c r="D145" s="89">
        <f t="shared" si="0"/>
        <v>4.75</v>
      </c>
      <c r="E145" s="35">
        <f t="shared" si="1"/>
        <v>4</v>
      </c>
      <c r="F145" s="91">
        <v>1</v>
      </c>
      <c r="G145" s="1">
        <v>6</v>
      </c>
      <c r="H145" s="92">
        <v>2</v>
      </c>
      <c r="I145" s="35">
        <v>10</v>
      </c>
      <c r="K145" s="35">
        <f t="shared" si="2"/>
        <v>2</v>
      </c>
      <c r="L145" s="35">
        <f t="shared" si="3"/>
        <v>4</v>
      </c>
    </row>
    <row r="146" spans="1:12" ht="15">
      <c r="A146" s="23" t="s">
        <v>301</v>
      </c>
      <c r="B146" s="24" t="s">
        <v>90</v>
      </c>
      <c r="D146" s="89">
        <f t="shared" si="0"/>
        <v>8</v>
      </c>
      <c r="E146" s="35">
        <f t="shared" si="1"/>
        <v>1</v>
      </c>
      <c r="I146" s="35">
        <v>8</v>
      </c>
      <c r="K146" s="35">
        <f t="shared" si="2"/>
        <v>0</v>
      </c>
      <c r="L146" s="35">
        <f t="shared" si="3"/>
        <v>1</v>
      </c>
    </row>
    <row r="147" spans="1:12" ht="15">
      <c r="A147" s="23" t="s">
        <v>210</v>
      </c>
      <c r="B147" s="24" t="s">
        <v>59</v>
      </c>
      <c r="C147" s="24"/>
      <c r="D147" s="89">
        <f t="shared" si="0"/>
        <v>83</v>
      </c>
      <c r="E147" s="35">
        <f t="shared" si="1"/>
        <v>1</v>
      </c>
      <c r="G147" s="1">
        <v>83</v>
      </c>
      <c r="I147" s="35"/>
      <c r="K147" s="35">
        <f t="shared" si="2"/>
        <v>0</v>
      </c>
      <c r="L147" s="35">
        <f t="shared" si="3"/>
        <v>0</v>
      </c>
    </row>
    <row r="148" spans="1:12" ht="15">
      <c r="A148" t="s">
        <v>344</v>
      </c>
      <c r="B148" s="1" t="s">
        <v>32</v>
      </c>
      <c r="D148" s="89">
        <f t="shared" si="0"/>
        <v>67</v>
      </c>
      <c r="E148" s="35">
        <f t="shared" si="1"/>
        <v>1</v>
      </c>
      <c r="I148" s="35">
        <v>67</v>
      </c>
      <c r="K148" s="35">
        <f t="shared" si="2"/>
        <v>0</v>
      </c>
      <c r="L148" s="35">
        <f t="shared" si="3"/>
        <v>0</v>
      </c>
    </row>
    <row r="149" spans="1:12" ht="15">
      <c r="A149" s="25" t="s">
        <v>306</v>
      </c>
      <c r="B149" s="24" t="s">
        <v>155</v>
      </c>
      <c r="D149" s="89">
        <f t="shared" si="0"/>
        <v>14</v>
      </c>
      <c r="E149" s="35">
        <f t="shared" si="1"/>
        <v>1</v>
      </c>
      <c r="I149" s="35">
        <v>14</v>
      </c>
      <c r="K149" s="35">
        <f t="shared" si="2"/>
        <v>0</v>
      </c>
      <c r="L149" s="35">
        <f t="shared" si="3"/>
        <v>0</v>
      </c>
    </row>
    <row r="150" spans="1:12" ht="15">
      <c r="A150" s="23" t="s">
        <v>260</v>
      </c>
      <c r="B150" s="24" t="s">
        <v>39</v>
      </c>
      <c r="C150" s="24"/>
      <c r="D150" s="89">
        <f t="shared" si="0"/>
        <v>23.5</v>
      </c>
      <c r="E150" s="35">
        <f t="shared" si="1"/>
        <v>2</v>
      </c>
      <c r="H150" s="1">
        <v>20</v>
      </c>
      <c r="I150" s="35">
        <v>27</v>
      </c>
      <c r="K150" s="35">
        <f t="shared" si="2"/>
        <v>0</v>
      </c>
      <c r="L150" s="35">
        <f t="shared" si="3"/>
        <v>0</v>
      </c>
    </row>
    <row r="151" spans="1:12" ht="15">
      <c r="A151" s="23" t="s">
        <v>220</v>
      </c>
      <c r="B151" s="24" t="s">
        <v>173</v>
      </c>
      <c r="C151" s="24"/>
      <c r="D151" s="89">
        <f t="shared" si="0"/>
        <v>95</v>
      </c>
      <c r="E151" s="35">
        <f t="shared" si="1"/>
        <v>1</v>
      </c>
      <c r="G151" s="1">
        <v>95</v>
      </c>
      <c r="I151" s="35"/>
      <c r="K151" s="35">
        <f t="shared" si="2"/>
        <v>0</v>
      </c>
      <c r="L151" s="35">
        <f t="shared" si="3"/>
        <v>0</v>
      </c>
    </row>
    <row r="152" spans="1:12" ht="15">
      <c r="A152" s="23" t="s">
        <v>199</v>
      </c>
      <c r="B152" s="24" t="s">
        <v>164</v>
      </c>
      <c r="C152" s="24"/>
      <c r="D152" s="89">
        <f t="shared" si="0"/>
        <v>69</v>
      </c>
      <c r="E152" s="35">
        <f t="shared" si="1"/>
        <v>1</v>
      </c>
      <c r="G152" s="1">
        <v>69</v>
      </c>
      <c r="I152" s="35"/>
      <c r="K152" s="35">
        <f t="shared" si="2"/>
        <v>0</v>
      </c>
      <c r="L152" s="35">
        <f t="shared" si="3"/>
        <v>0</v>
      </c>
    </row>
    <row r="153" spans="1:12" ht="15">
      <c r="A153" t="s">
        <v>333</v>
      </c>
      <c r="B153" s="1" t="s">
        <v>59</v>
      </c>
      <c r="D153" s="89">
        <f t="shared" si="0"/>
        <v>54</v>
      </c>
      <c r="E153" s="35">
        <f t="shared" si="1"/>
        <v>1</v>
      </c>
      <c r="I153" s="35">
        <v>54</v>
      </c>
      <c r="K153" s="35">
        <f t="shared" si="2"/>
        <v>0</v>
      </c>
      <c r="L153" s="35">
        <f t="shared" si="3"/>
        <v>0</v>
      </c>
    </row>
    <row r="154" spans="1:12" ht="15">
      <c r="A154" t="s">
        <v>71</v>
      </c>
      <c r="B154" s="1" t="s">
        <v>59</v>
      </c>
      <c r="C154" s="1"/>
      <c r="D154" s="89">
        <f t="shared" si="0"/>
        <v>22.5</v>
      </c>
      <c r="E154" s="35">
        <f t="shared" si="1"/>
        <v>2</v>
      </c>
      <c r="F154" s="1">
        <v>22</v>
      </c>
      <c r="H154" s="1">
        <v>23</v>
      </c>
      <c r="I154" s="35"/>
      <c r="K154" s="35">
        <f t="shared" si="2"/>
        <v>0</v>
      </c>
      <c r="L154" s="35">
        <f t="shared" si="3"/>
        <v>0</v>
      </c>
    </row>
    <row r="155" spans="1:12" ht="15">
      <c r="A155" s="23" t="s">
        <v>186</v>
      </c>
      <c r="B155" s="24" t="s">
        <v>34</v>
      </c>
      <c r="C155" s="24"/>
      <c r="D155" s="89">
        <f t="shared" si="0"/>
        <v>53</v>
      </c>
      <c r="E155" s="35">
        <f t="shared" si="1"/>
        <v>1</v>
      </c>
      <c r="G155" s="1">
        <v>53</v>
      </c>
      <c r="I155" s="35"/>
      <c r="K155" s="35">
        <f t="shared" si="2"/>
        <v>0</v>
      </c>
      <c r="L155" s="35">
        <f t="shared" si="3"/>
        <v>0</v>
      </c>
    </row>
    <row r="156" spans="1:12" ht="15">
      <c r="A156" s="23" t="s">
        <v>185</v>
      </c>
      <c r="B156" s="24" t="s">
        <v>34</v>
      </c>
      <c r="C156" s="24"/>
      <c r="D156" s="89">
        <f t="shared" si="0"/>
        <v>52</v>
      </c>
      <c r="E156" s="35">
        <f t="shared" si="1"/>
        <v>1</v>
      </c>
      <c r="G156" s="1">
        <v>52</v>
      </c>
      <c r="I156" s="35"/>
      <c r="K156" s="35">
        <f t="shared" si="2"/>
        <v>0</v>
      </c>
      <c r="L156" s="35">
        <f t="shared" si="3"/>
        <v>0</v>
      </c>
    </row>
    <row r="157" spans="1:12" ht="15">
      <c r="A157" s="17" t="s">
        <v>296</v>
      </c>
      <c r="B157" s="18" t="s">
        <v>32</v>
      </c>
      <c r="D157" s="89">
        <f t="shared" si="0"/>
        <v>1</v>
      </c>
      <c r="E157" s="35">
        <f t="shared" si="1"/>
        <v>1</v>
      </c>
      <c r="I157" s="93">
        <v>1</v>
      </c>
      <c r="K157" s="35">
        <f t="shared" si="2"/>
        <v>1</v>
      </c>
      <c r="L157" s="35">
        <f t="shared" si="3"/>
        <v>1</v>
      </c>
    </row>
    <row r="158" spans="1:12" ht="15">
      <c r="A158" s="23" t="s">
        <v>181</v>
      </c>
      <c r="B158" s="24" t="s">
        <v>39</v>
      </c>
      <c r="C158" s="24"/>
      <c r="D158" s="89">
        <f t="shared" si="0"/>
        <v>57</v>
      </c>
      <c r="E158" s="35">
        <f t="shared" si="1"/>
        <v>2</v>
      </c>
      <c r="G158" s="1">
        <v>48</v>
      </c>
      <c r="I158" s="35">
        <v>66</v>
      </c>
      <c r="K158" s="35">
        <f t="shared" si="2"/>
        <v>0</v>
      </c>
      <c r="L158" s="35">
        <f t="shared" si="3"/>
        <v>0</v>
      </c>
    </row>
    <row r="159" spans="1:12" ht="15">
      <c r="A159" s="23" t="s">
        <v>179</v>
      </c>
      <c r="B159" s="24" t="s">
        <v>98</v>
      </c>
      <c r="C159" s="24"/>
      <c r="D159" s="89">
        <f t="shared" si="0"/>
        <v>32</v>
      </c>
      <c r="E159" s="35">
        <f t="shared" si="1"/>
        <v>2</v>
      </c>
      <c r="G159" s="1">
        <v>45</v>
      </c>
      <c r="H159" s="1">
        <v>19</v>
      </c>
      <c r="I159" s="35"/>
      <c r="K159" s="35">
        <f t="shared" si="2"/>
        <v>0</v>
      </c>
      <c r="L159" s="35">
        <f t="shared" si="3"/>
        <v>0</v>
      </c>
    </row>
    <row r="160" spans="1:12" ht="15">
      <c r="A160" t="s">
        <v>319</v>
      </c>
      <c r="B160" s="1" t="s">
        <v>37</v>
      </c>
      <c r="D160" s="89">
        <f t="shared" si="0"/>
        <v>32</v>
      </c>
      <c r="E160" s="35">
        <f t="shared" si="1"/>
        <v>1</v>
      </c>
      <c r="I160" s="35">
        <v>32</v>
      </c>
      <c r="K160" s="35">
        <f t="shared" si="2"/>
        <v>0</v>
      </c>
      <c r="L160" s="35">
        <f t="shared" si="3"/>
        <v>0</v>
      </c>
    </row>
    <row r="161" spans="1:12" ht="15">
      <c r="A161" s="23" t="s">
        <v>167</v>
      </c>
      <c r="B161" s="24" t="s">
        <v>92</v>
      </c>
      <c r="C161" s="24"/>
      <c r="D161" s="89">
        <f t="shared" si="0"/>
        <v>28</v>
      </c>
      <c r="E161" s="35">
        <f t="shared" si="1"/>
        <v>1</v>
      </c>
      <c r="G161" s="1">
        <v>28</v>
      </c>
      <c r="I161" s="35"/>
      <c r="K161" s="35">
        <f t="shared" si="2"/>
        <v>0</v>
      </c>
      <c r="L161" s="35">
        <f t="shared" si="3"/>
        <v>0</v>
      </c>
    </row>
    <row r="162" spans="1:12" ht="15">
      <c r="A162" t="s">
        <v>75</v>
      </c>
      <c r="B162" s="1" t="s">
        <v>59</v>
      </c>
      <c r="C162" s="1"/>
      <c r="D162" s="89">
        <f t="shared" si="0"/>
        <v>25</v>
      </c>
      <c r="E162" s="35">
        <f t="shared" si="1"/>
        <v>1</v>
      </c>
      <c r="F162" s="1">
        <v>25</v>
      </c>
      <c r="I162" s="35"/>
      <c r="K162" s="35">
        <f t="shared" si="2"/>
        <v>0</v>
      </c>
      <c r="L162" s="35">
        <f t="shared" si="3"/>
        <v>0</v>
      </c>
    </row>
    <row r="163" spans="1:12" ht="15">
      <c r="A163" s="23" t="s">
        <v>298</v>
      </c>
      <c r="B163" s="24" t="s">
        <v>92</v>
      </c>
      <c r="D163" s="89">
        <f t="shared" si="0"/>
        <v>4</v>
      </c>
      <c r="E163" s="35">
        <f t="shared" si="1"/>
        <v>1</v>
      </c>
      <c r="I163" s="35">
        <v>4</v>
      </c>
      <c r="K163" s="35">
        <f t="shared" si="2"/>
        <v>1</v>
      </c>
      <c r="L163" s="35">
        <f t="shared" si="3"/>
        <v>1</v>
      </c>
    </row>
    <row r="164" spans="1:12" ht="15">
      <c r="A164" t="s">
        <v>87</v>
      </c>
      <c r="B164" s="1" t="s">
        <v>64</v>
      </c>
      <c r="C164" s="1"/>
      <c r="D164" s="89">
        <f t="shared" si="0"/>
        <v>31</v>
      </c>
      <c r="E164" s="35">
        <f t="shared" si="1"/>
        <v>1</v>
      </c>
      <c r="F164" s="1">
        <v>31</v>
      </c>
      <c r="G164" s="76"/>
      <c r="I164" s="35"/>
      <c r="K164" s="35">
        <f t="shared" si="2"/>
        <v>0</v>
      </c>
      <c r="L164" s="35">
        <f t="shared" si="3"/>
        <v>0</v>
      </c>
    </row>
    <row r="165" spans="1:12" ht="15">
      <c r="A165" s="23" t="s">
        <v>146</v>
      </c>
      <c r="B165" s="24" t="s">
        <v>53</v>
      </c>
      <c r="C165" s="24"/>
      <c r="D165" s="89">
        <f t="shared" si="0"/>
        <v>8</v>
      </c>
      <c r="E165" s="35">
        <f t="shared" si="1"/>
        <v>1</v>
      </c>
      <c r="G165" s="1">
        <v>8</v>
      </c>
      <c r="I165" s="35"/>
      <c r="K165" s="35">
        <f t="shared" si="2"/>
        <v>0</v>
      </c>
      <c r="L165" s="35">
        <f t="shared" si="3"/>
        <v>1</v>
      </c>
    </row>
    <row r="166" spans="1:12" ht="15">
      <c r="A166" t="s">
        <v>110</v>
      </c>
      <c r="B166" s="1" t="s">
        <v>84</v>
      </c>
      <c r="C166" s="1"/>
      <c r="D166" s="89">
        <f t="shared" si="0"/>
        <v>73</v>
      </c>
      <c r="E166" s="35">
        <f t="shared" si="1"/>
        <v>2</v>
      </c>
      <c r="F166" s="1">
        <v>48</v>
      </c>
      <c r="G166" s="1">
        <v>98</v>
      </c>
      <c r="I166" s="35"/>
      <c r="K166" s="35">
        <f t="shared" si="2"/>
        <v>0</v>
      </c>
      <c r="L166" s="35">
        <f t="shared" si="3"/>
        <v>0</v>
      </c>
    </row>
    <row r="167" spans="1:12" ht="15">
      <c r="A167" t="s">
        <v>54</v>
      </c>
      <c r="B167" s="1" t="s">
        <v>32</v>
      </c>
      <c r="C167" s="1"/>
      <c r="D167" s="89">
        <f t="shared" si="0"/>
        <v>12</v>
      </c>
      <c r="E167" s="35">
        <f t="shared" si="1"/>
        <v>1</v>
      </c>
      <c r="F167" s="1">
        <v>12</v>
      </c>
      <c r="G167" s="76"/>
      <c r="I167" s="35"/>
      <c r="K167" s="35">
        <f t="shared" si="2"/>
        <v>0</v>
      </c>
      <c r="L167" s="35">
        <f t="shared" si="3"/>
        <v>0</v>
      </c>
    </row>
    <row r="168" spans="1:12" ht="15">
      <c r="A168" s="23" t="s">
        <v>219</v>
      </c>
      <c r="B168" s="24" t="s">
        <v>90</v>
      </c>
      <c r="C168" s="24"/>
      <c r="D168" s="89">
        <f t="shared" si="0"/>
        <v>94</v>
      </c>
      <c r="E168" s="35">
        <f t="shared" si="1"/>
        <v>1</v>
      </c>
      <c r="G168" s="1">
        <v>94</v>
      </c>
      <c r="I168" s="35"/>
      <c r="K168" s="35">
        <f t="shared" si="2"/>
        <v>0</v>
      </c>
      <c r="L168" s="35">
        <f t="shared" si="3"/>
        <v>0</v>
      </c>
    </row>
    <row r="169" spans="1:12" ht="15">
      <c r="A169" t="s">
        <v>79</v>
      </c>
      <c r="B169" s="1" t="s">
        <v>66</v>
      </c>
      <c r="C169" s="1"/>
      <c r="D169" s="89">
        <f t="shared" si="0"/>
        <v>29.75</v>
      </c>
      <c r="E169" s="35">
        <f t="shared" si="1"/>
        <v>4</v>
      </c>
      <c r="F169" s="1">
        <v>27</v>
      </c>
      <c r="G169" s="1">
        <v>43</v>
      </c>
      <c r="H169" s="1">
        <v>9</v>
      </c>
      <c r="I169" s="35">
        <v>40</v>
      </c>
      <c r="K169" s="35">
        <f t="shared" si="2"/>
        <v>0</v>
      </c>
      <c r="L169" s="35">
        <f t="shared" si="3"/>
        <v>1</v>
      </c>
    </row>
    <row r="170" spans="1:12" ht="15">
      <c r="A170" s="23" t="s">
        <v>209</v>
      </c>
      <c r="B170" s="24" t="s">
        <v>76</v>
      </c>
      <c r="C170" s="24"/>
      <c r="D170" s="89">
        <f t="shared" si="0"/>
        <v>81</v>
      </c>
      <c r="E170" s="35">
        <f t="shared" si="1"/>
        <v>1</v>
      </c>
      <c r="G170" s="1">
        <v>81</v>
      </c>
      <c r="I170" s="35"/>
      <c r="K170" s="35">
        <f t="shared" si="2"/>
        <v>0</v>
      </c>
      <c r="L170" s="35">
        <f t="shared" si="3"/>
        <v>0</v>
      </c>
    </row>
    <row r="171" spans="1:12" ht="15">
      <c r="A171" s="23" t="s">
        <v>200</v>
      </c>
      <c r="B171" s="24" t="s">
        <v>37</v>
      </c>
      <c r="C171" s="24"/>
      <c r="D171" s="89">
        <f t="shared" si="0"/>
        <v>71</v>
      </c>
      <c r="E171" s="35">
        <f t="shared" si="1"/>
        <v>1</v>
      </c>
      <c r="G171" s="1">
        <v>71</v>
      </c>
      <c r="I171" s="35"/>
      <c r="K171" s="35">
        <f t="shared" si="2"/>
        <v>0</v>
      </c>
      <c r="L171" s="35">
        <f t="shared" si="3"/>
        <v>0</v>
      </c>
    </row>
    <row r="172" spans="1:12" ht="15">
      <c r="A172" s="23" t="s">
        <v>222</v>
      </c>
      <c r="B172" s="24" t="s">
        <v>84</v>
      </c>
      <c r="C172" s="24"/>
      <c r="D172" s="89">
        <f t="shared" si="0"/>
        <v>97</v>
      </c>
      <c r="E172" s="35">
        <f t="shared" si="1"/>
        <v>1</v>
      </c>
      <c r="G172" s="1">
        <v>97</v>
      </c>
      <c r="I172" s="35"/>
      <c r="K172" s="35">
        <f t="shared" si="2"/>
        <v>0</v>
      </c>
      <c r="L172" s="35">
        <f t="shared" si="3"/>
        <v>0</v>
      </c>
    </row>
    <row r="173" spans="1:12" ht="15">
      <c r="A173" s="23" t="s">
        <v>175</v>
      </c>
      <c r="B173" s="24" t="s">
        <v>41</v>
      </c>
      <c r="C173" s="24"/>
      <c r="D173" s="89">
        <f t="shared" si="0"/>
        <v>40</v>
      </c>
      <c r="E173" s="35">
        <f t="shared" si="1"/>
        <v>1</v>
      </c>
      <c r="G173" s="1">
        <v>40</v>
      </c>
      <c r="I173" s="35"/>
      <c r="K173" s="35">
        <f t="shared" si="2"/>
        <v>0</v>
      </c>
      <c r="L173" s="35">
        <f t="shared" si="3"/>
        <v>0</v>
      </c>
    </row>
    <row r="174" spans="1:12" ht="15">
      <c r="A174" s="23" t="s">
        <v>206</v>
      </c>
      <c r="B174" s="24" t="s">
        <v>66</v>
      </c>
      <c r="C174" s="24"/>
      <c r="D174" s="89">
        <f t="shared" si="0"/>
        <v>78</v>
      </c>
      <c r="E174" s="35">
        <f t="shared" si="1"/>
        <v>1</v>
      </c>
      <c r="G174" s="1">
        <v>78</v>
      </c>
      <c r="I174" s="35"/>
      <c r="K174" s="35">
        <f t="shared" si="2"/>
        <v>0</v>
      </c>
      <c r="L174" s="35">
        <f t="shared" si="3"/>
        <v>0</v>
      </c>
    </row>
    <row r="175" spans="1:12" ht="15">
      <c r="A175" t="s">
        <v>56</v>
      </c>
      <c r="B175" s="1" t="s">
        <v>57</v>
      </c>
      <c r="C175" s="1"/>
      <c r="D175" s="89">
        <f t="shared" si="0"/>
        <v>14</v>
      </c>
      <c r="E175" s="35">
        <f t="shared" si="1"/>
        <v>1</v>
      </c>
      <c r="F175" s="1">
        <v>14</v>
      </c>
      <c r="I175" s="35"/>
      <c r="K175" s="35">
        <f t="shared" si="2"/>
        <v>0</v>
      </c>
      <c r="L175" s="35">
        <f t="shared" si="3"/>
        <v>0</v>
      </c>
    </row>
    <row r="176" spans="1:12" ht="15">
      <c r="A176" t="s">
        <v>343</v>
      </c>
      <c r="B176" s="1" t="s">
        <v>78</v>
      </c>
      <c r="D176" s="89">
        <f t="shared" si="0"/>
        <v>65</v>
      </c>
      <c r="E176" s="35">
        <f t="shared" si="1"/>
        <v>1</v>
      </c>
      <c r="I176" s="35">
        <v>65</v>
      </c>
      <c r="K176" s="35">
        <f t="shared" si="2"/>
        <v>0</v>
      </c>
      <c r="L176" s="35">
        <f t="shared" si="3"/>
        <v>0</v>
      </c>
    </row>
    <row r="177" spans="1:12" ht="15">
      <c r="A177" s="23" t="s">
        <v>214</v>
      </c>
      <c r="B177" s="24" t="s">
        <v>64</v>
      </c>
      <c r="C177" s="24"/>
      <c r="D177" s="89">
        <f t="shared" si="0"/>
        <v>89</v>
      </c>
      <c r="E177" s="35">
        <f t="shared" si="1"/>
        <v>1</v>
      </c>
      <c r="G177" s="1">
        <v>89</v>
      </c>
      <c r="I177" s="35"/>
      <c r="K177" s="35">
        <f t="shared" si="2"/>
        <v>0</v>
      </c>
      <c r="L177" s="35">
        <f t="shared" si="3"/>
        <v>0</v>
      </c>
    </row>
    <row r="178" spans="1:12" ht="15">
      <c r="A178" s="7" t="s">
        <v>299</v>
      </c>
      <c r="B178" s="24" t="s">
        <v>90</v>
      </c>
      <c r="D178" s="89">
        <f t="shared" si="0"/>
        <v>5</v>
      </c>
      <c r="E178" s="35">
        <f t="shared" si="1"/>
        <v>1</v>
      </c>
      <c r="I178" s="35">
        <v>5</v>
      </c>
      <c r="K178" s="35">
        <f t="shared" si="2"/>
        <v>1</v>
      </c>
      <c r="L178" s="35">
        <f t="shared" si="3"/>
        <v>1</v>
      </c>
    </row>
    <row r="179" spans="1:12" ht="15">
      <c r="A179" s="29" t="s">
        <v>297</v>
      </c>
      <c r="B179" s="20" t="s">
        <v>66</v>
      </c>
      <c r="D179" s="89">
        <f t="shared" si="0"/>
        <v>2</v>
      </c>
      <c r="E179" s="35">
        <f t="shared" si="1"/>
        <v>1</v>
      </c>
      <c r="I179" s="94">
        <v>2</v>
      </c>
      <c r="K179" s="35">
        <f t="shared" si="2"/>
        <v>1</v>
      </c>
      <c r="L179" s="35">
        <f t="shared" si="3"/>
        <v>1</v>
      </c>
    </row>
    <row r="180" spans="1:12" ht="15">
      <c r="A180" s="23" t="s">
        <v>262</v>
      </c>
      <c r="B180" s="24" t="s">
        <v>80</v>
      </c>
      <c r="C180" s="24"/>
      <c r="D180" s="89">
        <f t="shared" si="0"/>
        <v>24</v>
      </c>
      <c r="E180" s="35">
        <f t="shared" si="1"/>
        <v>1</v>
      </c>
      <c r="H180" s="1">
        <v>24</v>
      </c>
      <c r="I180" s="35"/>
      <c r="K180" s="35">
        <f t="shared" si="2"/>
        <v>0</v>
      </c>
      <c r="L180" s="35">
        <f t="shared" si="3"/>
        <v>0</v>
      </c>
    </row>
    <row r="181" spans="1:12" ht="15">
      <c r="A181" t="s">
        <v>69</v>
      </c>
      <c r="B181" s="1" t="s">
        <v>39</v>
      </c>
      <c r="C181" s="1"/>
      <c r="D181" s="89">
        <f t="shared" si="0"/>
        <v>21</v>
      </c>
      <c r="E181" s="35">
        <f t="shared" si="1"/>
        <v>1</v>
      </c>
      <c r="F181" s="1">
        <v>21</v>
      </c>
      <c r="G181" s="76"/>
      <c r="I181" s="35"/>
      <c r="K181" s="35">
        <f t="shared" si="2"/>
        <v>0</v>
      </c>
      <c r="L181" s="35">
        <f t="shared" si="3"/>
        <v>0</v>
      </c>
    </row>
    <row r="182" spans="1:12" ht="15">
      <c r="A182" s="23" t="s">
        <v>170</v>
      </c>
      <c r="B182" s="24" t="s">
        <v>48</v>
      </c>
      <c r="C182" s="24"/>
      <c r="D182" s="89">
        <f t="shared" si="0"/>
        <v>33</v>
      </c>
      <c r="E182" s="35">
        <f t="shared" si="1"/>
        <v>1</v>
      </c>
      <c r="G182" s="1">
        <v>33</v>
      </c>
      <c r="I182" s="35"/>
      <c r="K182" s="35">
        <f t="shared" si="2"/>
        <v>0</v>
      </c>
      <c r="L182" s="35">
        <f t="shared" si="3"/>
        <v>0</v>
      </c>
    </row>
    <row r="183" spans="1:12" ht="15">
      <c r="A183" s="30" t="s">
        <v>313</v>
      </c>
      <c r="B183" s="24" t="s">
        <v>62</v>
      </c>
      <c r="D183" s="89">
        <f t="shared" si="0"/>
        <v>25</v>
      </c>
      <c r="E183" s="35">
        <f t="shared" si="1"/>
        <v>1</v>
      </c>
      <c r="I183" s="35">
        <v>25</v>
      </c>
      <c r="K183" s="35">
        <f t="shared" si="2"/>
        <v>0</v>
      </c>
      <c r="L183" s="35">
        <f t="shared" si="3"/>
        <v>0</v>
      </c>
    </row>
    <row r="184" spans="1:12" ht="15">
      <c r="A184" t="s">
        <v>81</v>
      </c>
      <c r="B184" s="1" t="s">
        <v>32</v>
      </c>
      <c r="C184" s="1"/>
      <c r="D184" s="89">
        <f t="shared" si="0"/>
        <v>28</v>
      </c>
      <c r="E184" s="35">
        <f t="shared" si="1"/>
        <v>1</v>
      </c>
      <c r="F184" s="1">
        <v>28</v>
      </c>
      <c r="G184" s="76"/>
      <c r="I184" s="35"/>
      <c r="K184" s="35">
        <f t="shared" si="2"/>
        <v>0</v>
      </c>
      <c r="L184" s="35">
        <f t="shared" si="3"/>
        <v>0</v>
      </c>
    </row>
    <row r="185" spans="1:12" ht="15">
      <c r="A185" t="s">
        <v>115</v>
      </c>
      <c r="B185" s="1" t="s">
        <v>82</v>
      </c>
      <c r="C185" s="1"/>
      <c r="D185" s="89">
        <f t="shared" si="0"/>
        <v>53</v>
      </c>
      <c r="E185" s="35">
        <f t="shared" si="1"/>
        <v>1</v>
      </c>
      <c r="F185" s="1">
        <v>53</v>
      </c>
      <c r="I185" s="35"/>
      <c r="K185" s="35">
        <f t="shared" si="2"/>
        <v>0</v>
      </c>
      <c r="L185" s="35">
        <f t="shared" si="3"/>
        <v>0</v>
      </c>
    </row>
    <row r="186" spans="1:12" ht="15">
      <c r="A186" t="s">
        <v>43</v>
      </c>
      <c r="B186" s="1" t="s">
        <v>34</v>
      </c>
      <c r="C186" s="1"/>
      <c r="D186" s="89">
        <f t="shared" si="0"/>
        <v>17</v>
      </c>
      <c r="E186" s="35">
        <f t="shared" si="1"/>
        <v>2</v>
      </c>
      <c r="F186" s="1">
        <v>7</v>
      </c>
      <c r="G186" s="1">
        <v>27</v>
      </c>
      <c r="I186" s="35"/>
      <c r="K186" s="35">
        <f t="shared" si="2"/>
        <v>0</v>
      </c>
      <c r="L186" s="35">
        <f t="shared" si="3"/>
        <v>1</v>
      </c>
    </row>
    <row r="187" spans="1:12" ht="15">
      <c r="A187" s="23" t="s">
        <v>215</v>
      </c>
      <c r="B187" s="24" t="s">
        <v>171</v>
      </c>
      <c r="C187" s="24"/>
      <c r="D187" s="89">
        <f t="shared" si="0"/>
        <v>90</v>
      </c>
      <c r="E187" s="35">
        <f t="shared" si="1"/>
        <v>1</v>
      </c>
      <c r="G187" s="1">
        <v>90</v>
      </c>
      <c r="I187" s="35"/>
      <c r="K187" s="35">
        <f t="shared" si="2"/>
        <v>0</v>
      </c>
      <c r="L187" s="35">
        <f t="shared" si="3"/>
        <v>0</v>
      </c>
    </row>
    <row r="188" spans="1:12" ht="15">
      <c r="A188" s="23" t="s">
        <v>221</v>
      </c>
      <c r="B188" s="24" t="s">
        <v>86</v>
      </c>
      <c r="C188" s="24"/>
      <c r="D188" s="89">
        <f t="shared" si="0"/>
        <v>96</v>
      </c>
      <c r="E188" s="35">
        <f t="shared" si="1"/>
        <v>1</v>
      </c>
      <c r="G188" s="1">
        <v>96</v>
      </c>
      <c r="I188" s="35"/>
      <c r="K188" s="35">
        <f t="shared" si="2"/>
        <v>0</v>
      </c>
      <c r="L188" s="35">
        <f t="shared" si="3"/>
        <v>0</v>
      </c>
    </row>
    <row r="189" spans="1:12" ht="15">
      <c r="A189" t="s">
        <v>93</v>
      </c>
      <c r="B189" s="1" t="s">
        <v>73</v>
      </c>
      <c r="C189" s="1"/>
      <c r="D189" s="89">
        <f t="shared" si="0"/>
        <v>34</v>
      </c>
      <c r="E189" s="35">
        <f t="shared" si="1"/>
        <v>1</v>
      </c>
      <c r="F189" s="1">
        <v>34</v>
      </c>
      <c r="G189" s="76"/>
      <c r="I189" s="35"/>
      <c r="K189" s="35">
        <f t="shared" si="2"/>
        <v>0</v>
      </c>
      <c r="L189" s="35">
        <f t="shared" si="3"/>
        <v>0</v>
      </c>
    </row>
    <row r="190" spans="1:12" ht="15">
      <c r="A190" s="21" t="s">
        <v>252</v>
      </c>
      <c r="B190" s="22" t="s">
        <v>166</v>
      </c>
      <c r="D190" s="89">
        <f t="shared" si="0"/>
        <v>4.5</v>
      </c>
      <c r="E190" s="35">
        <f t="shared" si="1"/>
        <v>2</v>
      </c>
      <c r="H190" s="1">
        <v>6</v>
      </c>
      <c r="I190" s="14">
        <v>3</v>
      </c>
      <c r="K190" s="35">
        <f t="shared" si="2"/>
        <v>1</v>
      </c>
      <c r="L190" s="35">
        <f t="shared" si="3"/>
        <v>2</v>
      </c>
    </row>
    <row r="191" spans="1:12" ht="15">
      <c r="A191" t="s">
        <v>337</v>
      </c>
      <c r="B191" s="1" t="s">
        <v>84</v>
      </c>
      <c r="D191" s="89">
        <f t="shared" si="0"/>
        <v>58</v>
      </c>
      <c r="E191" s="35">
        <f t="shared" si="1"/>
        <v>1</v>
      </c>
      <c r="I191" s="1">
        <v>58</v>
      </c>
      <c r="K191" s="35">
        <f t="shared" si="2"/>
        <v>0</v>
      </c>
      <c r="L191" s="35">
        <f t="shared" si="3"/>
        <v>0</v>
      </c>
    </row>
    <row r="192" spans="5:10" ht="14.25">
      <c r="E192" s="74">
        <f>SUM(E4:E191)</f>
        <v>253</v>
      </c>
      <c r="F192" s="74">
        <f>COUNTA(F4:F191)</f>
        <v>59</v>
      </c>
      <c r="G192" s="74">
        <f>COUNTA(G4:G191)</f>
        <v>98</v>
      </c>
      <c r="H192" s="74">
        <f>COUNTA(H4:H191)</f>
        <v>28</v>
      </c>
      <c r="I192" s="74">
        <f>COUNTA(I4:I191)</f>
        <v>68</v>
      </c>
      <c r="J192" s="74">
        <f>SUM(F192:I192)</f>
        <v>253</v>
      </c>
    </row>
  </sheetData>
  <sheetProtection selectLockedCells="1" selectUnlockedCells="1"/>
  <autoFilter ref="A1:L192"/>
  <conditionalFormatting sqref="K4:K191">
    <cfRule type="cellIs" priority="1" dxfId="0" operator="greaterThan" stopIfTrue="1">
      <formula>0</formula>
    </cfRule>
  </conditionalFormatting>
  <conditionalFormatting sqref="L4:L191">
    <cfRule type="cellIs" priority="2" dxfId="1" operator="greater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>
    <row r="1" spans="1:3" ht="12.75">
      <c r="A1" t="s">
        <v>369</v>
      </c>
      <c r="B1" t="s">
        <v>9</v>
      </c>
      <c r="C1" t="s">
        <v>370</v>
      </c>
    </row>
    <row r="2" spans="1:3" ht="12.75">
      <c r="A2" t="s">
        <v>371</v>
      </c>
      <c r="B2" t="s">
        <v>372</v>
      </c>
      <c r="C2" t="s">
        <v>373</v>
      </c>
    </row>
    <row r="3" spans="1:3" ht="12.75">
      <c r="A3" t="s">
        <v>374</v>
      </c>
      <c r="B3" t="s">
        <v>375</v>
      </c>
      <c r="C3" t="s">
        <v>376</v>
      </c>
    </row>
    <row r="4" spans="1:3" ht="12.75">
      <c r="A4" t="s">
        <v>377</v>
      </c>
      <c r="B4" t="s">
        <v>30</v>
      </c>
      <c r="C4" t="s">
        <v>378</v>
      </c>
    </row>
    <row r="5" spans="1:3" ht="12.75">
      <c r="A5" t="s">
        <v>379</v>
      </c>
      <c r="B5" t="s">
        <v>380</v>
      </c>
      <c r="C5" t="s">
        <v>381</v>
      </c>
    </row>
    <row r="6" spans="1:3" ht="12.75">
      <c r="A6" t="s">
        <v>382</v>
      </c>
      <c r="B6" t="s">
        <v>227</v>
      </c>
      <c r="C6" t="s">
        <v>383</v>
      </c>
    </row>
    <row r="7" spans="1:3" ht="12.75">
      <c r="A7" t="s">
        <v>384</v>
      </c>
      <c r="B7" t="s">
        <v>385</v>
      </c>
      <c r="C7" t="s">
        <v>386</v>
      </c>
    </row>
    <row r="8" spans="1:3" ht="12.75">
      <c r="A8" t="s">
        <v>387</v>
      </c>
      <c r="B8" t="s">
        <v>388</v>
      </c>
      <c r="C8" t="s">
        <v>389</v>
      </c>
    </row>
    <row r="9" spans="1:3" ht="12.75">
      <c r="A9" t="s">
        <v>390</v>
      </c>
      <c r="B9" t="s">
        <v>391</v>
      </c>
      <c r="C9" t="s">
        <v>392</v>
      </c>
    </row>
    <row r="10" spans="1:3" ht="12.75">
      <c r="A10" t="s">
        <v>393</v>
      </c>
      <c r="B10" t="s">
        <v>394</v>
      </c>
      <c r="C10" t="s">
        <v>395</v>
      </c>
    </row>
    <row r="11" spans="1:3" ht="12.75">
      <c r="A11" t="s">
        <v>396</v>
      </c>
      <c r="B11" t="s">
        <v>397</v>
      </c>
      <c r="C11" t="s">
        <v>398</v>
      </c>
    </row>
    <row r="12" spans="1:3" ht="12.75">
      <c r="A12" t="s">
        <v>399</v>
      </c>
      <c r="B12" t="s">
        <v>400</v>
      </c>
      <c r="C12" t="s">
        <v>401</v>
      </c>
    </row>
    <row r="13" spans="1:3" ht="12.75">
      <c r="A13" t="s">
        <v>402</v>
      </c>
      <c r="B13" t="s">
        <v>403</v>
      </c>
      <c r="C13" t="s">
        <v>404</v>
      </c>
    </row>
    <row r="14" spans="1:3" ht="12.75">
      <c r="A14" t="s">
        <v>405</v>
      </c>
      <c r="B14" t="s">
        <v>406</v>
      </c>
      <c r="C14" t="s">
        <v>407</v>
      </c>
    </row>
    <row r="15" spans="1:3" ht="12.75">
      <c r="A15" t="s">
        <v>408</v>
      </c>
      <c r="B15" t="s">
        <v>409</v>
      </c>
      <c r="C15" t="s">
        <v>410</v>
      </c>
    </row>
    <row r="16" spans="1:3" ht="12.75">
      <c r="A16" t="s">
        <v>411</v>
      </c>
      <c r="B16" t="s">
        <v>412</v>
      </c>
      <c r="C16" t="s">
        <v>413</v>
      </c>
    </row>
    <row r="17" spans="1:3" ht="12.75">
      <c r="A17" t="s">
        <v>414</v>
      </c>
      <c r="B17" t="s">
        <v>415</v>
      </c>
      <c r="C17" t="s">
        <v>416</v>
      </c>
    </row>
    <row r="18" spans="1:3" ht="12.75">
      <c r="A18" t="s">
        <v>417</v>
      </c>
      <c r="B18" t="s">
        <v>418</v>
      </c>
      <c r="C18" t="s">
        <v>419</v>
      </c>
    </row>
    <row r="19" spans="1:3" ht="12.75">
      <c r="A19" t="s">
        <v>420</v>
      </c>
      <c r="B19" t="s">
        <v>421</v>
      </c>
      <c r="C19" t="s">
        <v>422</v>
      </c>
    </row>
    <row r="20" spans="1:3" ht="12.75">
      <c r="A20" t="s">
        <v>423</v>
      </c>
      <c r="B20" t="s">
        <v>424</v>
      </c>
      <c r="C20" t="s">
        <v>425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Schneider</dc:creator>
  <cp:keywords/>
  <dc:description/>
  <cp:lastModifiedBy/>
  <dcterms:created xsi:type="dcterms:W3CDTF">2001-09-03T14:28:20Z</dcterms:created>
  <dcterms:modified xsi:type="dcterms:W3CDTF">2017-11-03T00:10:29Z</dcterms:modified>
  <cp:category/>
  <cp:version/>
  <cp:contentType/>
  <cp:contentStatus/>
  <cp:revision>8</cp:revision>
</cp:coreProperties>
</file>